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ojekty\2023\131 - P23P131 - Brno - Gymnázium Řečkovice, KOTELNA\texty\"/>
    </mc:Choice>
  </mc:AlternateContent>
  <xr:revisionPtr revIDLastSave="0" documentId="13_ncr:1_{F4162D71-80B2-4097-A621-E743C7D8741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SZ" sheetId="141" r:id="rId1"/>
  </sheet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0" hidden="1">SSZ!$A$2:$D$45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localSheetId="0" hidden="1">{#N/A,#N/A,TRUE,"Krycí list"}</definedName>
    <definedName name="_SO16" hidden="1">{#N/A,#N/A,TRUE,"Krycí list"}</definedName>
    <definedName name="A" localSheetId="0" hidden="1">{#N/A,#N/A,TRUE,"Krycí list"}</definedName>
    <definedName name="A" hidden="1">{#N/A,#N/A,TRUE,"Krycí list"}</definedName>
    <definedName name="aaa" localSheetId="0" hidden="1">{#N/A,#N/A,TRUE,"Krycí list"}</definedName>
    <definedName name="aaa" hidden="1">{#N/A,#N/A,TRUE,"Krycí list"}</definedName>
    <definedName name="aaaaaaaa" localSheetId="0" hidden="1">{#N/A,#N/A,TRUE,"Krycí list"}</definedName>
    <definedName name="aaaaaaaa" hidden="1">{#N/A,#N/A,TRUE,"Krycí list"}</definedName>
    <definedName name="B" localSheetId="0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FVCWREC" localSheetId="0" hidden="1">{#N/A,#N/A,TRUE,"Krycí list"}</definedName>
    <definedName name="FVCWREC" hidden="1">{#N/A,#N/A,TRUE,"Krycí list"}</definedName>
    <definedName name="CHVALIL1">#REF!</definedName>
    <definedName name="KONTROL1">#REF!</definedName>
    <definedName name="KONTROL2">#REF!</definedName>
    <definedName name="KONTROL3">#REF!</definedName>
    <definedName name="KONTROL4">#REF!</definedName>
    <definedName name="mila" localSheetId="0" hidden="1">{#N/A,#N/A,TRUE,"Krycí list"}</definedName>
    <definedName name="mila" hidden="1">{#N/A,#N/A,TRUE,"Krycí list"}</definedName>
    <definedName name="NAZEV">#REF!</definedName>
    <definedName name="_xlnm.Print_Titles" localSheetId="0">SSZ!$1:$1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_xlnm.Print_Area" localSheetId="0">SSZ!$A$1:$I$44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ROJEKT">#REF!</definedName>
    <definedName name="REV">#REF!</definedName>
    <definedName name="rozp" localSheetId="0" hidden="1">{#N/A,#N/A,TRUE,"Krycí list"}</definedName>
    <definedName name="rozp" hidden="1">{#N/A,#N/A,TRUE,"Krycí list"}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SS" localSheetId="0" hidden="1">{#N/A,#N/A,TRUE,"Krycí list"}</definedName>
    <definedName name="SSSSSS" hidden="1">{#N/A,#N/A,TRUE,"Krycí list"}</definedName>
    <definedName name="summary" localSheetId="0" hidden="1">{#N/A,#N/A,TRUE,"Krycí list"}</definedName>
    <definedName name="summary" hidden="1">{#N/A,#N/A,TRUE,"Krycí list"}</definedName>
    <definedName name="tab">#REF!</definedName>
    <definedName name="UKOL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KAZNIK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41" l="1"/>
  <c r="H32" i="141"/>
  <c r="I32" i="141" s="1"/>
  <c r="G33" i="141"/>
  <c r="H33" i="141"/>
  <c r="I33" i="141" s="1"/>
  <c r="G34" i="141"/>
  <c r="H34" i="141"/>
  <c r="G35" i="141"/>
  <c r="H35" i="141"/>
  <c r="G36" i="141"/>
  <c r="H36" i="141"/>
  <c r="I36" i="141" s="1"/>
  <c r="G37" i="141"/>
  <c r="I37" i="141" s="1"/>
  <c r="H37" i="141"/>
  <c r="I34" i="141" l="1"/>
  <c r="I35" i="141"/>
  <c r="G25" i="141"/>
  <c r="H25" i="141"/>
  <c r="G26" i="141"/>
  <c r="G27" i="141"/>
  <c r="H24" i="141"/>
  <c r="F20" i="141" l="1"/>
  <c r="F19" i="141"/>
  <c r="F18" i="141"/>
  <c r="F17" i="141" l="1"/>
  <c r="F16" i="141"/>
  <c r="F15" i="141"/>
  <c r="F14" i="141"/>
  <c r="F13" i="141"/>
  <c r="F11" i="141"/>
  <c r="F10" i="141"/>
  <c r="F9" i="141"/>
  <c r="F6" i="141"/>
  <c r="G8" i="141" l="1"/>
  <c r="G9" i="141"/>
  <c r="H9" i="141"/>
  <c r="G10" i="141"/>
  <c r="H10" i="141"/>
  <c r="G11" i="141"/>
  <c r="G12" i="141"/>
  <c r="G13" i="141"/>
  <c r="G14" i="141"/>
  <c r="H14" i="141"/>
  <c r="G15" i="141"/>
  <c r="H15" i="141"/>
  <c r="G16" i="141"/>
  <c r="G17" i="141"/>
  <c r="G18" i="141"/>
  <c r="G19" i="141"/>
  <c r="H19" i="141"/>
  <c r="G20" i="141"/>
  <c r="G21" i="141"/>
  <c r="G7" i="141"/>
  <c r="H6" i="141"/>
  <c r="G6" i="141"/>
  <c r="G28" i="141"/>
  <c r="G29" i="141"/>
  <c r="G30" i="141"/>
  <c r="G31" i="141"/>
  <c r="G24" i="141"/>
  <c r="H16" i="141"/>
  <c r="H17" i="141"/>
  <c r="I17" i="141" s="1"/>
  <c r="H18" i="141"/>
  <c r="H20" i="141"/>
  <c r="H21" i="141"/>
  <c r="I21" i="141" s="1"/>
  <c r="H28" i="141"/>
  <c r="H29" i="141"/>
  <c r="H30" i="141"/>
  <c r="F31" i="141"/>
  <c r="H31" i="141" s="1"/>
  <c r="H13" i="141"/>
  <c r="F12" i="141"/>
  <c r="H12" i="141" s="1"/>
  <c r="H11" i="141"/>
  <c r="H8" i="141"/>
  <c r="F7" i="141"/>
  <c r="H7" i="141" s="1"/>
  <c r="I7" i="141" s="1"/>
  <c r="I16" i="141" l="1"/>
  <c r="I19" i="141"/>
  <c r="I20" i="141"/>
  <c r="I13" i="141"/>
  <c r="I10" i="141"/>
  <c r="I9" i="141"/>
  <c r="I30" i="141"/>
  <c r="I29" i="141"/>
  <c r="I8" i="141"/>
  <c r="I28" i="141"/>
  <c r="H27" i="141"/>
  <c r="I27" i="141" s="1"/>
  <c r="H26" i="141"/>
  <c r="I26" i="141" s="1"/>
  <c r="I25" i="141"/>
  <c r="I31" i="141"/>
  <c r="I18" i="141"/>
  <c r="I14" i="141"/>
  <c r="I15" i="141"/>
  <c r="I11" i="141"/>
  <c r="I12" i="141"/>
  <c r="I24" i="141"/>
  <c r="I6" i="141"/>
  <c r="I23" i="141" l="1"/>
  <c r="I5" i="141"/>
  <c r="I43" i="141" l="1"/>
</calcChain>
</file>

<file path=xl/sharedStrings.xml><?xml version="1.0" encoding="utf-8"?>
<sst xmlns="http://schemas.openxmlformats.org/spreadsheetml/2006/main" count="114" uniqueCount="87">
  <si>
    <t>kg</t>
  </si>
  <si>
    <t>ks</t>
  </si>
  <si>
    <t>Pozice</t>
  </si>
  <si>
    <t>Položka</t>
  </si>
  <si>
    <t>Počet</t>
  </si>
  <si>
    <t>MJ</t>
  </si>
  <si>
    <t>bm</t>
  </si>
  <si>
    <t>Značení vzduchotechnického zařízení a potrubí dle platných ČSN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</si>
  <si>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</si>
  <si>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hod</t>
  </si>
  <si>
    <t>pozn.</t>
  </si>
  <si>
    <t>Montážní materiál</t>
  </si>
  <si>
    <t>Těsnící materiál</t>
  </si>
  <si>
    <t>Spojovací materiál</t>
  </si>
  <si>
    <t>Koordinace profesí na stavbě</t>
  </si>
  <si>
    <t>Předávací dokumentace</t>
  </si>
  <si>
    <t>Dokumentace skutečného provedení stavby</t>
  </si>
  <si>
    <t>Uvedení do provozu, předání díla, školení, návody k obsluze</t>
  </si>
  <si>
    <t>Výrobní dokumentace</t>
  </si>
  <si>
    <t>Doprava</t>
  </si>
  <si>
    <t>Pozn.</t>
  </si>
  <si>
    <t>999.001</t>
  </si>
  <si>
    <t>999.004</t>
  </si>
  <si>
    <t>999.005</t>
  </si>
  <si>
    <t>999.006</t>
  </si>
  <si>
    <t>999.007</t>
  </si>
  <si>
    <t>999.008</t>
  </si>
  <si>
    <t>999.009</t>
  </si>
  <si>
    <t>999.010</t>
  </si>
  <si>
    <t>999.011</t>
  </si>
  <si>
    <t>999.012</t>
  </si>
  <si>
    <t>999.014</t>
  </si>
  <si>
    <t>999.015</t>
  </si>
  <si>
    <t>OST.</t>
  </si>
  <si>
    <t xml:space="preserve">Zprovoznění autorizovaným technikem </t>
  </si>
  <si>
    <t>b) součástí dodávky je kompletní dokladová část díla nutná k získání kolaudačního souhlasu stavby (pokud je stavebním úřadem požadováno)</t>
  </si>
  <si>
    <t>c) v rozsahu prací zhotovitele jsou rovněž jakékoliv prvky, zařízení, práce a pomocné materiály, neuvedené v tomto soupisu výkonů, které jsou ale nezbytně nutné k dodání, instalaci, dokončení a provozování díla (např. požární ucpávky, štítky pro řádné a trvalé značení komponent, zařízení a potrubní 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republice.)</t>
  </si>
  <si>
    <t>d) součástí dodávky je zpracování veškeré dílenské dokumentace a podkladů pro dokumentaci skutečného provedení</t>
  </si>
  <si>
    <t>Silové napájení a jištění dodávkou profese ELE</t>
  </si>
  <si>
    <t>999.003</t>
  </si>
  <si>
    <r>
      <t>m</t>
    </r>
    <r>
      <rPr>
        <sz val="9"/>
        <rFont val="Calibri"/>
        <family val="2"/>
        <charset val="238"/>
      </rPr>
      <t>²</t>
    </r>
  </si>
  <si>
    <r>
      <t xml:space="preserve">Kruhové potrubí SPIRO z pozinkovaného plechu
</t>
    </r>
    <r>
      <rPr>
        <sz val="9"/>
        <rFont val="Calibri"/>
        <family val="2"/>
        <charset val="238"/>
        <scheme val="minor"/>
      </rPr>
      <t>-  DN 250
- běžné provedení, třída těsnosti C, 30% tvarovek</t>
    </r>
  </si>
  <si>
    <t>Prohlídka stavby před započetím prací</t>
  </si>
  <si>
    <t>Závěrečný úklid</t>
  </si>
  <si>
    <t>999.016</t>
  </si>
  <si>
    <t>Větrání kotelny</t>
  </si>
  <si>
    <r>
      <t xml:space="preserve">Pružná manžeta
</t>
    </r>
    <r>
      <rPr>
        <sz val="9"/>
        <rFont val="Calibri"/>
        <family val="2"/>
        <charset val="238"/>
        <scheme val="minor"/>
      </rPr>
      <t>- DN 250</t>
    </r>
  </si>
  <si>
    <r>
      <t xml:space="preserve">Kaučuková izolace, samolepící, pro VZT potrubí, s povrchovou úpravou Al folií
</t>
    </r>
    <r>
      <rPr>
        <sz val="9"/>
        <rFont val="Calibri"/>
        <family val="2"/>
        <charset val="238"/>
        <scheme val="minor"/>
      </rPr>
      <t>- tloušťka izolace 25 mm</t>
    </r>
  </si>
  <si>
    <t>AHU01</t>
  </si>
  <si>
    <t>AHU01.001</t>
  </si>
  <si>
    <t>AHU01.001a</t>
  </si>
  <si>
    <t>AHU01.001b</t>
  </si>
  <si>
    <t>AHU01.050</t>
  </si>
  <si>
    <t>AHU01.051</t>
  </si>
  <si>
    <t>AHU01.101</t>
  </si>
  <si>
    <t>AHU01.251</t>
  </si>
  <si>
    <t>AHU01.501</t>
  </si>
  <si>
    <t>AHU01.502</t>
  </si>
  <si>
    <t>AHU01.801</t>
  </si>
  <si>
    <t>AHU01.901</t>
  </si>
  <si>
    <r>
      <t xml:space="preserve">PŘÍVODNÍ JEDNOTKA DO POTRUBÍ
</t>
    </r>
    <r>
      <rPr>
        <sz val="9"/>
        <rFont val="Calibri"/>
        <family val="2"/>
        <charset val="238"/>
        <scheme val="minor"/>
      </rPr>
      <t xml:space="preserve">- EC motor
- vzduchový výkon 800 m3/hod
- externí tlak na ventilátoru 150 Pa
- 0,16 kW, 1,3 A, 230 V
- ELE ohřívač 9 kW, 400V
- Složení jednotky: filtr ePM1 60%, ELE ohřívač s vestavěnou regulací a EC ventilátor
- řídící systém: regulace otáček ventiátoru externím signálem 0-10V, teplota vzduchu řízena dle regulátoru a čidla teploty v přívodním vzduchu potrubí, jednotka obsahuje vestavěný senzor průtoku vzduchu, který zajistí sepnutí ohřívače, pouze pokud je v chodu ventilátor a je zajištěný potřebný průtok vzduchu.
</t>
    </r>
  </si>
  <si>
    <r>
      <t xml:space="preserve">Kruhový tlumič hluku
</t>
    </r>
    <r>
      <rPr>
        <sz val="9"/>
        <rFont val="Calibri"/>
        <family val="2"/>
        <charset val="238"/>
        <scheme val="minor"/>
      </rPr>
      <t>- D250, L=600mm</t>
    </r>
  </si>
  <si>
    <r>
      <t xml:space="preserve">Uzavírací klapka do čtyřhranného potrubí, těsná, ovládání na servo
</t>
    </r>
    <r>
      <rPr>
        <sz val="9"/>
        <rFont val="Calibri"/>
        <family val="2"/>
        <charset val="238"/>
        <scheme val="minor"/>
      </rPr>
      <t>- 500x315.S</t>
    </r>
  </si>
  <si>
    <t>AHU01.101a</t>
  </si>
  <si>
    <t>Servopohon 230V, ON-OFF</t>
  </si>
  <si>
    <r>
      <t xml:space="preserve">Zpětná klapka
</t>
    </r>
    <r>
      <rPr>
        <sz val="9"/>
        <rFont val="Calibri"/>
        <family val="2"/>
        <charset val="238"/>
        <scheme val="minor"/>
      </rPr>
      <t>- D250</t>
    </r>
  </si>
  <si>
    <t>AHU01.102</t>
  </si>
  <si>
    <t>AHU01.201</t>
  </si>
  <si>
    <r>
      <t xml:space="preserve">Čtyřhranná mřížka do kruhového potrubí, dvouřadá, regulace R1
</t>
    </r>
    <r>
      <rPr>
        <sz val="9"/>
        <rFont val="Calibri"/>
        <family val="2"/>
        <charset val="238"/>
        <scheme val="minor"/>
      </rPr>
      <t xml:space="preserve">- 1000x200, pozink
</t>
    </r>
  </si>
  <si>
    <r>
      <t xml:space="preserve">Kruhový tlumič hluku
</t>
    </r>
    <r>
      <rPr>
        <sz val="9"/>
        <rFont val="Calibri"/>
        <family val="2"/>
        <charset val="238"/>
        <scheme val="minor"/>
      </rPr>
      <t>- D250, L=900mm</t>
    </r>
  </si>
  <si>
    <r>
      <t xml:space="preserve">Čtyřhranná krycí mřížka do hranatého potrubí, pletivo
</t>
    </r>
    <r>
      <rPr>
        <sz val="9"/>
        <rFont val="Calibri"/>
        <family val="2"/>
        <charset val="238"/>
        <scheme val="minor"/>
      </rPr>
      <t xml:space="preserve">- 500x315
</t>
    </r>
  </si>
  <si>
    <r>
      <t xml:space="preserve">Protidešťová žaluzie - sací, na potrubí
</t>
    </r>
    <r>
      <rPr>
        <sz val="9"/>
        <rFont val="Calibri"/>
        <family val="2"/>
        <charset val="238"/>
        <scheme val="minor"/>
      </rPr>
      <t>- 500x315, RAL dle požadavku architektu</t>
    </r>
  </si>
  <si>
    <r>
      <t xml:space="preserve">Protidešťová žaluzie - výfuková, na potrubí
</t>
    </r>
    <r>
      <rPr>
        <sz val="9"/>
        <rFont val="Calibri"/>
        <family val="2"/>
        <charset val="238"/>
        <scheme val="minor"/>
      </rPr>
      <t>- 500x315, RAL dle požadavku architektu</t>
    </r>
  </si>
  <si>
    <r>
      <t>Čtyřhranné potrubí z pozinkovaného plechu - ROVNÉ</t>
    </r>
    <r>
      <rPr>
        <sz val="9"/>
        <rFont val="Calibri"/>
        <family val="2"/>
        <charset val="238"/>
        <scheme val="minor"/>
      </rPr>
      <t xml:space="preserve"> - skupina I - třída těsnosti A, tlakový stupeň (1+4) dle DIN 18 379, včetně regulačních a náběhových plechů</t>
    </r>
  </si>
  <si>
    <t>Montážní mechanismy (lešení atd.)</t>
  </si>
  <si>
    <t>Ostatní náklady</t>
  </si>
  <si>
    <t>a) součásti prací jsou veškeré zkoušky, potřebná měření, inspekce, uvedení zařízení do provozu, zaškolení obsluhy, provozní řády, manuály a revize. Za komplexní vyzkoušení se považuje bezporuchový provoz po dobu minimálně 96 hod.</t>
  </si>
  <si>
    <t>AHU01.802</t>
  </si>
  <si>
    <r>
      <t>Čtyřhranné potrubí z pozinkovaného plechu - TVAROVKY</t>
    </r>
    <r>
      <rPr>
        <sz val="9"/>
        <rFont val="Calibri"/>
        <family val="2"/>
        <charset val="238"/>
        <scheme val="minor"/>
      </rPr>
      <t xml:space="preserve"> - skupina I - třída těsnosti A, tlakový stupeň (1+4) dle DIN 18 379, včetně regulačních a náběhových plechů</t>
    </r>
  </si>
  <si>
    <t>VZDUCHOTECHNIKA</t>
  </si>
  <si>
    <t>AHU01.701</t>
  </si>
  <si>
    <t>Dodávka / m.j.</t>
  </si>
  <si>
    <t>Montáž / m.j.</t>
  </si>
  <si>
    <t>Dodávka     celkem</t>
  </si>
  <si>
    <t>Montáž       celkem</t>
  </si>
  <si>
    <t>D+M             celkem</t>
  </si>
  <si>
    <t>Zařízení staveniště - 1% z ceny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</si>
</sst>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.0"/>
    <numFmt numFmtId="165" formatCode="#,##0.000"/>
    <numFmt numFmtId="166" formatCode="#,##0\ "/>
    <numFmt numFmtId="167" formatCode="d/mm"/>
    <numFmt numFmtId="168" formatCode="_(* #,##0.00_);_(* \(#,##0.00\);_(* &quot;-&quot;??_);_(@_)"/>
    <numFmt numFmtId="169" formatCode="\$#,##0\ ;\(\$#,##0\)"/>
    <numFmt numFmtId="170" formatCode="_-* #,##0.00\ &quot;€&quot;_-;\-* #,##0.00\ &quot;€&quot;_-;_-* &quot;-&quot;??\ &quot;€&quot;_-;_-@_-"/>
    <numFmt numFmtId="171" formatCode="0.000"/>
    <numFmt numFmtId="172" formatCode="#,##0.000;\-#,##0.000"/>
    <numFmt numFmtId="173" formatCode="0_)"/>
    <numFmt numFmtId="174" formatCode="#,##0.00_);\(#,##0.00\)"/>
    <numFmt numFmtId="175" formatCode="_([$€]* #,##0.00_);_([$€]* \(#,##0.00\);_([$€]* &quot;-&quot;??_);_(@_)"/>
    <numFmt numFmtId="176" formatCode="_-* #,##0.00\ _D_M_-;\-* #,##0.00\ _D_M_-;_-* &quot;-&quot;??\ _D_M_-;_-@_-"/>
    <numFmt numFmtId="177" formatCode="_-* #,##0\ _D_M_-;\-* #,##0\ _D_M_-;_-* &quot;-&quot;\ _D_M_-;_-@_-"/>
    <numFmt numFmtId="178" formatCode="#,##0.0\ &quot;Kč&quot;"/>
    <numFmt numFmtId="179" formatCode="#,##0.00\ &quot;Kč&quot;"/>
    <numFmt numFmtId="180" formatCode="#,##0\ &quot;Kč&quot;"/>
  </numFmts>
  <fonts count="66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MS Sans Serif"/>
      <family val="2"/>
    </font>
    <font>
      <sz val="9"/>
      <name val="Arial CE"/>
      <family val="2"/>
      <charset val="238"/>
    </font>
    <font>
      <sz val="10"/>
      <name val="Arial CE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"/>
      <family val="2"/>
    </font>
    <font>
      <sz val="10"/>
      <color indexed="24"/>
      <name val="Arial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11"/>
      <color indexed="12"/>
      <name val="Calibri"/>
      <family val="2"/>
      <charset val="238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11"/>
      <name val="Times New Roman CE"/>
      <family val="1"/>
      <charset val="238"/>
    </font>
    <font>
      <sz val="7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u/>
      <sz val="7"/>
      <name val="Arial CE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9"/>
      <color indexed="12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15">
    <xf numFmtId="0" fontId="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5" fillId="0" borderId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171" fontId="46" fillId="2" borderId="1"/>
    <xf numFmtId="171" fontId="46" fillId="3" borderId="2"/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1" fillId="4" borderId="3">
      <alignment horizontal="center"/>
    </xf>
    <xf numFmtId="0" fontId="41" fillId="5" borderId="4">
      <alignment horizontal="center"/>
    </xf>
    <xf numFmtId="0" fontId="4" fillId="0" borderId="0"/>
    <xf numFmtId="0" fontId="3" fillId="0" borderId="0"/>
    <xf numFmtId="0" fontId="4" fillId="0" borderId="0"/>
    <xf numFmtId="49" fontId="41" fillId="6" borderId="0"/>
    <xf numFmtId="49" fontId="41" fillId="7" borderId="0"/>
    <xf numFmtId="0" fontId="4" fillId="0" borderId="0"/>
    <xf numFmtId="0" fontId="6" fillId="0" borderId="0"/>
    <xf numFmtId="0" fontId="47" fillId="0" borderId="0">
      <alignment vertical="center"/>
    </xf>
    <xf numFmtId="0" fontId="46" fillId="0" borderId="0">
      <alignment vertical="center"/>
    </xf>
    <xf numFmtId="0" fontId="48" fillId="0" borderId="0">
      <alignment vertical="center"/>
    </xf>
    <xf numFmtId="0" fontId="6" fillId="0" borderId="0"/>
    <xf numFmtId="0" fontId="6" fillId="0" borderId="0"/>
    <xf numFmtId="49" fontId="48" fillId="0" borderId="0"/>
    <xf numFmtId="0" fontId="48" fillId="0" borderId="0">
      <alignment vertical="top"/>
    </xf>
    <xf numFmtId="172" fontId="48" fillId="0" borderId="0">
      <alignment wrapText="1"/>
    </xf>
    <xf numFmtId="49" fontId="48" fillId="0" borderId="0">
      <alignment horizontal="right"/>
    </xf>
    <xf numFmtId="171" fontId="46" fillId="8" borderId="5"/>
    <xf numFmtId="171" fontId="46" fillId="9" borderId="6"/>
    <xf numFmtId="0" fontId="25" fillId="0" borderId="0" applyProtection="0"/>
    <xf numFmtId="1" fontId="49" fillId="8" borderId="3" applyNumberFormat="0" applyFill="0" applyBorder="0" applyAlignment="0" applyProtection="0">
      <alignment horizontal="center" vertical="center" wrapText="1"/>
      <protection locked="0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164" fontId="25" fillId="0" borderId="0" applyAlignment="0">
      <alignment horizontal="right" wrapText="1"/>
    </xf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4" fontId="25" fillId="0" borderId="0" applyBorder="0" applyAlignment="0">
      <alignment horizontal="right" wrapText="1"/>
    </xf>
    <xf numFmtId="0" fontId="25" fillId="0" borderId="0">
      <alignment horizontal="right" wrapText="1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0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10" fillId="11" borderId="0" applyNumberFormat="0" applyBorder="0" applyAlignment="0" applyProtection="0"/>
    <xf numFmtId="173" fontId="51" fillId="0" borderId="0"/>
    <xf numFmtId="3" fontId="50" fillId="0" borderId="7">
      <alignment horizontal="left" vertical="center"/>
    </xf>
    <xf numFmtId="0" fontId="21" fillId="28" borderId="8" applyNumberFormat="0" applyAlignment="0" applyProtection="0"/>
    <xf numFmtId="165" fontId="52" fillId="0" borderId="3" applyNumberFormat="0" applyBorder="0" applyAlignment="0">
      <alignment horizontal="right" vertical="center"/>
      <protection locked="0"/>
    </xf>
    <xf numFmtId="166" fontId="25" fillId="0" borderId="0" applyFont="0" applyFill="0" applyBorder="0">
      <alignment horizontal="right" vertical="center"/>
    </xf>
    <xf numFmtId="0" fontId="9" fillId="0" borderId="9" applyNumberFormat="0" applyFill="0" applyAlignment="0" applyProtection="0"/>
    <xf numFmtId="3" fontId="42" fillId="0" borderId="0" applyFont="0" applyFill="0" applyBorder="0" applyAlignment="0" applyProtection="0"/>
    <xf numFmtId="169" fontId="4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8" fillId="12" borderId="0" applyNumberFormat="0" applyBorder="0" applyAlignment="0" applyProtection="0"/>
    <xf numFmtId="170" fontId="41" fillId="0" borderId="0" applyFont="0" applyFill="0" applyBorder="0" applyAlignment="0" applyProtection="0"/>
    <xf numFmtId="175" fontId="4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2" fontId="42" fillId="0" borderId="0" applyFont="0" applyFill="0" applyBorder="0" applyAlignment="0" applyProtection="0"/>
    <xf numFmtId="0" fontId="1" fillId="0" borderId="0"/>
    <xf numFmtId="0" fontId="2" fillId="0" borderId="0"/>
    <xf numFmtId="0" fontId="18" fillId="12" borderId="0" applyNumberFormat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center" vertical="center" wrapText="1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1" fillId="29" borderId="13" applyNumberFormat="0" applyAlignment="0" applyProtection="0"/>
    <xf numFmtId="0" fontId="10" fillId="11" borderId="0" applyNumberFormat="0" applyBorder="0" applyAlignment="0" applyProtection="0"/>
    <xf numFmtId="0" fontId="20" fillId="15" borderId="8" applyNumberFormat="0" applyAlignment="0" applyProtection="0"/>
    <xf numFmtId="0" fontId="11" fillId="29" borderId="13" applyNumberFormat="0" applyAlignment="0" applyProtection="0"/>
    <xf numFmtId="0" fontId="11" fillId="29" borderId="13" applyNumberFormat="0" applyAlignment="0" applyProtection="0"/>
    <xf numFmtId="0" fontId="17" fillId="0" borderId="14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28" fillId="0" borderId="0">
      <alignment horizontal="left"/>
    </xf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2" fillId="0" borderId="0"/>
    <xf numFmtId="0" fontId="2" fillId="0" borderId="0"/>
    <xf numFmtId="0" fontId="38" fillId="0" borderId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 applyProtection="0"/>
    <xf numFmtId="0" fontId="30" fillId="0" borderId="0" applyProtection="0"/>
    <xf numFmtId="0" fontId="7" fillId="0" borderId="0"/>
    <xf numFmtId="0" fontId="31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30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5" fillId="0" borderId="0"/>
    <xf numFmtId="0" fontId="1" fillId="31" borderId="15" applyNumberFormat="0" applyFont="0" applyAlignment="0" applyProtection="0"/>
    <xf numFmtId="0" fontId="2" fillId="31" borderId="15" applyNumberFormat="0" applyFont="0" applyAlignment="0" applyProtection="0"/>
    <xf numFmtId="176" fontId="41" fillId="0" borderId="0" applyFont="0" applyFill="0" applyBorder="0" applyAlignment="0" applyProtection="0"/>
    <xf numFmtId="177" fontId="41" fillId="0" borderId="0" applyFont="0" applyFill="0" applyBorder="0" applyAlignment="0" applyProtection="0"/>
    <xf numFmtId="0" fontId="52" fillId="0" borderId="16" applyNumberFormat="0" applyFont="0" applyBorder="0" applyAlignment="0">
      <alignment horizontal="left" vertical="center"/>
    </xf>
    <xf numFmtId="0" fontId="52" fillId="0" borderId="16" applyNumberFormat="0" applyFont="0" applyBorder="0" applyAlignment="0">
      <alignment vertical="center"/>
    </xf>
    <xf numFmtId="0" fontId="52" fillId="0" borderId="16" applyNumberFormat="0" applyBorder="0" applyAlignment="0">
      <alignment horizontal="left" vertical="center"/>
    </xf>
    <xf numFmtId="0" fontId="22" fillId="28" borderId="17" applyNumberFormat="0" applyAlignment="0" applyProtection="0"/>
    <xf numFmtId="0" fontId="29" fillId="0" borderId="18">
      <alignment horizontal="center" vertical="center" wrapText="1"/>
    </xf>
    <xf numFmtId="167" fontId="26" fillId="0" borderId="0">
      <alignment horizontal="center" vertical="center"/>
    </xf>
    <xf numFmtId="0" fontId="2" fillId="31" borderId="15" applyNumberFormat="0" applyFont="0" applyAlignment="0" applyProtection="0"/>
    <xf numFmtId="0" fontId="17" fillId="0" borderId="14" applyNumberFormat="0" applyFill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7" fillId="0" borderId="14" applyNumberFormat="0" applyFill="0" applyAlignment="0" applyProtection="0"/>
    <xf numFmtId="0" fontId="33" fillId="0" borderId="0"/>
    <xf numFmtId="0" fontId="9" fillId="0" borderId="9" applyNumberFormat="0" applyFill="0" applyAlignment="0" applyProtection="0"/>
    <xf numFmtId="0" fontId="18" fillId="12" borderId="0" applyNumberFormat="0" applyBorder="0" applyAlignment="0" applyProtection="0"/>
    <xf numFmtId="0" fontId="25" fillId="0" borderId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5" fillId="0" borderId="0" applyProtection="0"/>
    <xf numFmtId="49" fontId="25" fillId="0" borderId="0" applyFill="0" applyBorder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4" fillId="0" borderId="19">
      <alignment horizontal="center" wrapText="1"/>
    </xf>
    <xf numFmtId="0" fontId="35" fillId="0" borderId="20">
      <alignment horizontal="center" wrapText="1"/>
    </xf>
    <xf numFmtId="0" fontId="15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20" fillId="15" borderId="8" applyNumberFormat="0" applyAlignment="0" applyProtection="0"/>
    <xf numFmtId="0" fontId="21" fillId="28" borderId="8" applyNumberFormat="0" applyAlignment="0" applyProtection="0"/>
    <xf numFmtId="0" fontId="22" fillId="28" borderId="1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16" applyNumberFormat="0" applyFont="0" applyBorder="0" applyAlignment="0">
      <alignment horizontal="left" vertical="center"/>
    </xf>
    <xf numFmtId="0" fontId="10" fillId="11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38" fontId="37" fillId="0" borderId="0" applyFont="0" applyFill="0" applyBorder="0" applyAlignment="0" applyProtection="0"/>
    <xf numFmtId="0" fontId="37" fillId="0" borderId="0"/>
    <xf numFmtId="168" fontId="36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" fillId="0" borderId="0" applyProtection="0"/>
    <xf numFmtId="0" fontId="5" fillId="0" borderId="0" applyProtection="0"/>
    <xf numFmtId="0" fontId="5" fillId="0" borderId="0"/>
    <xf numFmtId="0" fontId="29" fillId="0" borderId="0"/>
    <xf numFmtId="167" fontId="5" fillId="0" borderId="0">
      <alignment horizontal="center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0" fontId="50" fillId="0" borderId="3" applyProtection="0">
      <alignment vertical="center"/>
    </xf>
    <xf numFmtId="0" fontId="50" fillId="0" borderId="4" applyProtection="0">
      <alignment vertical="center"/>
    </xf>
    <xf numFmtId="3" fontId="50" fillId="0" borderId="7">
      <alignment horizontal="left" vertical="center"/>
    </xf>
  </cellStyleXfs>
  <cellXfs count="72">
    <xf numFmtId="0" fontId="0" fillId="0" borderId="0" xfId="0"/>
    <xf numFmtId="0" fontId="59" fillId="0" borderId="0" xfId="0" applyFont="1" applyAlignment="1">
      <alignment vertical="center"/>
    </xf>
    <xf numFmtId="4" fontId="58" fillId="0" borderId="0" xfId="0" applyNumberFormat="1" applyFont="1" applyAlignment="1">
      <alignment horizontal="right" vertical="top"/>
    </xf>
    <xf numFmtId="0" fontId="59" fillId="0" borderId="0" xfId="230" applyFont="1"/>
    <xf numFmtId="0" fontId="60" fillId="0" borderId="0" xfId="230" applyFont="1"/>
    <xf numFmtId="4" fontId="58" fillId="0" borderId="3" xfId="0" applyNumberFormat="1" applyFont="1" applyBorder="1" applyAlignment="1">
      <alignment horizontal="right" vertical="top"/>
    </xf>
    <xf numFmtId="49" fontId="58" fillId="0" borderId="0" xfId="0" applyNumberFormat="1" applyFont="1" applyAlignment="1">
      <alignment horizontal="right" readingOrder="1"/>
    </xf>
    <xf numFmtId="4" fontId="58" fillId="0" borderId="0" xfId="0" applyNumberFormat="1" applyFont="1"/>
    <xf numFmtId="4" fontId="58" fillId="0" borderId="0" xfId="0" applyNumberFormat="1" applyFont="1" applyAlignment="1">
      <alignment horizontal="left" vertical="top"/>
    </xf>
    <xf numFmtId="0" fontId="57" fillId="0" borderId="3" xfId="0" applyFont="1" applyBorder="1" applyAlignment="1">
      <alignment vertical="top" wrapText="1"/>
    </xf>
    <xf numFmtId="0" fontId="57" fillId="0" borderId="3" xfId="0" applyFont="1" applyBorder="1" applyAlignment="1">
      <alignment vertical="top" wrapText="1" shrinkToFit="1"/>
    </xf>
    <xf numFmtId="0" fontId="57" fillId="0" borderId="3" xfId="316" applyFont="1" applyBorder="1" applyAlignment="1">
      <alignment vertical="top" wrapText="1" shrinkToFit="1"/>
    </xf>
    <xf numFmtId="0" fontId="57" fillId="0" borderId="3" xfId="231" applyFont="1" applyBorder="1" applyAlignment="1">
      <alignment vertical="center" wrapText="1" shrinkToFit="1"/>
    </xf>
    <xf numFmtId="0" fontId="57" fillId="0" borderId="21" xfId="0" applyFont="1" applyBorder="1" applyAlignment="1">
      <alignment vertical="top" wrapText="1" shrinkToFit="1"/>
    </xf>
    <xf numFmtId="0" fontId="57" fillId="0" borderId="30" xfId="0" applyFont="1" applyBorder="1" applyAlignment="1">
      <alignment horizontal="center" vertical="center" readingOrder="1"/>
    </xf>
    <xf numFmtId="0" fontId="57" fillId="0" borderId="27" xfId="0" applyFont="1" applyBorder="1" applyAlignment="1">
      <alignment horizontal="center" vertical="center"/>
    </xf>
    <xf numFmtId="0" fontId="58" fillId="0" borderId="28" xfId="0" applyFont="1" applyBorder="1" applyAlignment="1">
      <alignment horizontal="right" vertical="top" readingOrder="1"/>
    </xf>
    <xf numFmtId="0" fontId="57" fillId="4" borderId="32" xfId="0" applyFont="1" applyFill="1" applyBorder="1" applyAlignment="1">
      <alignment horizontal="center" vertical="center" readingOrder="1"/>
    </xf>
    <xf numFmtId="0" fontId="57" fillId="4" borderId="33" xfId="0" applyFont="1" applyFill="1" applyBorder="1" applyAlignment="1">
      <alignment horizontal="center" vertical="center"/>
    </xf>
    <xf numFmtId="49" fontId="57" fillId="33" borderId="22" xfId="0" applyNumberFormat="1" applyFont="1" applyFill="1" applyBorder="1" applyAlignment="1">
      <alignment horizontal="right" vertical="center" readingOrder="1"/>
    </xf>
    <xf numFmtId="3" fontId="58" fillId="32" borderId="21" xfId="0" applyNumberFormat="1" applyFont="1" applyFill="1" applyBorder="1" applyAlignment="1">
      <alignment horizontal="right" vertical="top"/>
    </xf>
    <xf numFmtId="3" fontId="58" fillId="0" borderId="21" xfId="0" applyNumberFormat="1" applyFont="1" applyBorder="1" applyAlignment="1">
      <alignment horizontal="right" vertical="top"/>
    </xf>
    <xf numFmtId="0" fontId="59" fillId="35" borderId="0" xfId="0" applyFont="1" applyFill="1" applyAlignment="1">
      <alignment vertical="center"/>
    </xf>
    <xf numFmtId="0" fontId="58" fillId="0" borderId="35" xfId="0" applyFont="1" applyBorder="1" applyAlignment="1">
      <alignment horizontal="right" vertical="top" readingOrder="1"/>
    </xf>
    <xf numFmtId="0" fontId="59" fillId="0" borderId="26" xfId="230" applyFont="1" applyBorder="1"/>
    <xf numFmtId="0" fontId="58" fillId="0" borderId="3" xfId="0" applyFont="1" applyBorder="1" applyAlignment="1">
      <alignment vertical="top" wrapText="1" shrinkToFit="1"/>
    </xf>
    <xf numFmtId="0" fontId="58" fillId="0" borderId="3" xfId="231" applyFont="1" applyBorder="1" applyAlignment="1">
      <alignment vertical="top" wrapText="1" shrinkToFit="1"/>
    </xf>
    <xf numFmtId="0" fontId="58" fillId="0" borderId="37" xfId="0" applyFont="1" applyBorder="1" applyAlignment="1">
      <alignment horizontal="right" vertical="top" readingOrder="1"/>
    </xf>
    <xf numFmtId="0" fontId="58" fillId="0" borderId="29" xfId="0" applyFont="1" applyBorder="1" applyAlignment="1">
      <alignment vertical="top" wrapText="1" shrinkToFit="1"/>
    </xf>
    <xf numFmtId="0" fontId="57" fillId="4" borderId="34" xfId="0" applyFont="1" applyFill="1" applyBorder="1" applyAlignment="1">
      <alignment horizontal="center" vertical="center"/>
    </xf>
    <xf numFmtId="0" fontId="57" fillId="0" borderId="31" xfId="0" applyFont="1" applyBorder="1" applyAlignment="1">
      <alignment horizontal="center" vertical="center"/>
    </xf>
    <xf numFmtId="0" fontId="58" fillId="0" borderId="25" xfId="0" applyFont="1" applyBorder="1" applyAlignment="1">
      <alignment horizontal="left" vertical="top"/>
    </xf>
    <xf numFmtId="0" fontId="58" fillId="0" borderId="36" xfId="0" applyFont="1" applyBorder="1" applyAlignment="1">
      <alignment horizontal="left" vertical="top"/>
    </xf>
    <xf numFmtId="3" fontId="58" fillId="32" borderId="38" xfId="0" applyNumberFormat="1" applyFont="1" applyFill="1" applyBorder="1" applyAlignment="1">
      <alignment horizontal="right" vertical="top"/>
    </xf>
    <xf numFmtId="0" fontId="58" fillId="0" borderId="39" xfId="0" applyFont="1" applyBorder="1" applyAlignment="1">
      <alignment horizontal="left" vertical="top"/>
    </xf>
    <xf numFmtId="0" fontId="64" fillId="4" borderId="40" xfId="0" applyFont="1" applyFill="1" applyBorder="1" applyAlignment="1">
      <alignment horizontal="center" vertical="center"/>
    </xf>
    <xf numFmtId="0" fontId="64" fillId="4" borderId="41" xfId="0" applyFont="1" applyFill="1" applyBorder="1" applyAlignment="1">
      <alignment horizontal="center" vertical="center"/>
    </xf>
    <xf numFmtId="0" fontId="64" fillId="4" borderId="41" xfId="0" applyFont="1" applyFill="1" applyBorder="1" applyAlignment="1">
      <alignment horizontal="center" vertical="center" wrapText="1" shrinkToFit="1" readingOrder="1"/>
    </xf>
    <xf numFmtId="179" fontId="65" fillId="0" borderId="42" xfId="0" applyNumberFormat="1" applyFont="1" applyBorder="1" applyAlignment="1">
      <alignment horizontal="right" vertical="top"/>
    </xf>
    <xf numFmtId="179" fontId="65" fillId="0" borderId="21" xfId="0" applyNumberFormat="1" applyFont="1" applyBorder="1" applyAlignment="1">
      <alignment horizontal="right" vertical="top"/>
    </xf>
    <xf numFmtId="179" fontId="58" fillId="0" borderId="21" xfId="0" applyNumberFormat="1" applyFont="1" applyBorder="1" applyAlignment="1">
      <alignment horizontal="right" vertical="top"/>
    </xf>
    <xf numFmtId="179" fontId="58" fillId="0" borderId="36" xfId="0" applyNumberFormat="1" applyFont="1" applyBorder="1" applyAlignment="1">
      <alignment horizontal="right" vertical="top"/>
    </xf>
    <xf numFmtId="178" fontId="64" fillId="33" borderId="23" xfId="0" applyNumberFormat="1" applyFont="1" applyFill="1" applyBorder="1" applyAlignment="1">
      <alignment vertical="top"/>
    </xf>
    <xf numFmtId="0" fontId="61" fillId="34" borderId="27" xfId="0" applyFont="1" applyFill="1" applyBorder="1" applyAlignment="1">
      <alignment vertical="center"/>
    </xf>
    <xf numFmtId="0" fontId="61" fillId="34" borderId="31" xfId="0" applyFont="1" applyFill="1" applyBorder="1" applyAlignment="1">
      <alignment vertical="center"/>
    </xf>
    <xf numFmtId="49" fontId="57" fillId="33" borderId="43" xfId="0" applyNumberFormat="1" applyFont="1" applyFill="1" applyBorder="1" applyAlignment="1">
      <alignment horizontal="right" vertical="center" readingOrder="1"/>
    </xf>
    <xf numFmtId="49" fontId="57" fillId="33" borderId="44" xfId="0" applyNumberFormat="1" applyFont="1" applyFill="1" applyBorder="1" applyAlignment="1">
      <alignment horizontal="left" vertical="center"/>
    </xf>
    <xf numFmtId="4" fontId="58" fillId="33" borderId="44" xfId="0" applyNumberFormat="1" applyFont="1" applyFill="1" applyBorder="1" applyAlignment="1">
      <alignment horizontal="right" vertical="top"/>
    </xf>
    <xf numFmtId="0" fontId="58" fillId="33" borderId="45" xfId="0" applyFont="1" applyFill="1" applyBorder="1" applyAlignment="1">
      <alignment horizontal="left" vertical="top"/>
    </xf>
    <xf numFmtId="4" fontId="65" fillId="33" borderId="44" xfId="0" applyNumberFormat="1" applyFont="1" applyFill="1" applyBorder="1" applyAlignment="1">
      <alignment horizontal="center" vertical="top"/>
    </xf>
    <xf numFmtId="4" fontId="58" fillId="33" borderId="44" xfId="0" applyNumberFormat="1" applyFont="1" applyFill="1" applyBorder="1" applyAlignment="1">
      <alignment horizontal="center" vertical="top"/>
    </xf>
    <xf numFmtId="178" fontId="64" fillId="33" borderId="45" xfId="0" applyNumberFormat="1" applyFont="1" applyFill="1" applyBorder="1" applyAlignment="1">
      <alignment vertical="top"/>
    </xf>
    <xf numFmtId="0" fontId="57" fillId="0" borderId="22" xfId="0" applyFont="1" applyBorder="1" applyAlignment="1">
      <alignment horizontal="center" vertical="center" readingOrder="1"/>
    </xf>
    <xf numFmtId="0" fontId="57" fillId="0" borderId="24" xfId="0" applyFont="1" applyBorder="1" applyAlignment="1">
      <alignment horizontal="left" vertical="center" indent="1"/>
    </xf>
    <xf numFmtId="0" fontId="57" fillId="0" borderId="24" xfId="0" applyFont="1" applyBorder="1" applyAlignment="1">
      <alignment horizontal="center" vertical="center"/>
    </xf>
    <xf numFmtId="0" fontId="59" fillId="0" borderId="24" xfId="0" applyFont="1" applyBorder="1" applyAlignment="1">
      <alignment vertical="center"/>
    </xf>
    <xf numFmtId="0" fontId="59" fillId="0" borderId="23" xfId="0" applyFont="1" applyBorder="1" applyAlignment="1">
      <alignment vertical="center"/>
    </xf>
    <xf numFmtId="179" fontId="65" fillId="36" borderId="0" xfId="0" applyNumberFormat="1" applyFont="1" applyFill="1" applyAlignment="1">
      <alignment horizontal="center" vertical="top"/>
    </xf>
    <xf numFmtId="179" fontId="65" fillId="36" borderId="0" xfId="0" applyNumberFormat="1" applyFont="1" applyFill="1" applyAlignment="1">
      <alignment horizontal="right" vertical="top"/>
    </xf>
    <xf numFmtId="180" fontId="64" fillId="36" borderId="0" xfId="0" applyNumberFormat="1" applyFont="1" applyFill="1" applyAlignment="1">
      <alignment vertical="top"/>
    </xf>
    <xf numFmtId="179" fontId="65" fillId="4" borderId="0" xfId="0" applyNumberFormat="1" applyFont="1" applyFill="1" applyAlignment="1">
      <alignment horizontal="center" vertical="top"/>
    </xf>
    <xf numFmtId="179" fontId="65" fillId="4" borderId="0" xfId="0" applyNumberFormat="1" applyFont="1" applyFill="1" applyAlignment="1">
      <alignment horizontal="right" vertical="top"/>
    </xf>
    <xf numFmtId="178" fontId="58" fillId="4" borderId="0" xfId="0" applyNumberFormat="1" applyFont="1" applyFill="1" applyAlignment="1">
      <alignment horizontal="center" vertical="top"/>
    </xf>
    <xf numFmtId="49" fontId="61" fillId="36" borderId="22" xfId="0" applyNumberFormat="1" applyFont="1" applyFill="1" applyBorder="1" applyAlignment="1">
      <alignment vertical="center"/>
    </xf>
    <xf numFmtId="49" fontId="61" fillId="36" borderId="24" xfId="0" applyNumberFormat="1" applyFont="1" applyFill="1" applyBorder="1" applyAlignment="1">
      <alignment vertical="center"/>
    </xf>
    <xf numFmtId="178" fontId="61" fillId="36" borderId="24" xfId="0" applyNumberFormat="1" applyFont="1" applyFill="1" applyBorder="1" applyAlignment="1">
      <alignment vertical="center"/>
    </xf>
    <xf numFmtId="179" fontId="65" fillId="0" borderId="42" xfId="0" applyNumberFormat="1" applyFont="1" applyBorder="1" applyAlignment="1" applyProtection="1">
      <alignment horizontal="right" vertical="top"/>
      <protection locked="0"/>
    </xf>
    <xf numFmtId="0" fontId="61" fillId="34" borderId="30" xfId="0" applyFont="1" applyFill="1" applyBorder="1" applyAlignment="1">
      <alignment horizontal="left" vertical="center"/>
    </xf>
    <xf numFmtId="0" fontId="61" fillId="34" borderId="27" xfId="0" applyFont="1" applyFill="1" applyBorder="1" applyAlignment="1">
      <alignment horizontal="left" vertical="center"/>
    </xf>
    <xf numFmtId="49" fontId="61" fillId="4" borderId="22" xfId="0" applyNumberFormat="1" applyFont="1" applyFill="1" applyBorder="1" applyAlignment="1">
      <alignment horizontal="center" vertical="center"/>
    </xf>
    <xf numFmtId="49" fontId="61" fillId="4" borderId="24" xfId="0" applyNumberFormat="1" applyFont="1" applyFill="1" applyBorder="1" applyAlignment="1">
      <alignment horizontal="center" vertical="center"/>
    </xf>
    <xf numFmtId="49" fontId="57" fillId="33" borderId="24" xfId="0" applyNumberFormat="1" applyFont="1" applyFill="1" applyBorder="1" applyAlignment="1">
      <alignment horizontal="left" vertical="center"/>
    </xf>
  </cellXfs>
  <cellStyles count="415">
    <cellStyle name="_010_P11P003_SWPh4_Cooling machine room_R00" xfId="1" xr:uid="{00000000-0005-0000-0000-000000000000}"/>
    <cellStyle name="_011_P11P003_Technology dampers_R00" xfId="2" xr:uid="{00000000-0005-0000-0000-000001000000}"/>
    <cellStyle name="_06_FOX_6EX11_soupis_vykonu_100205_revA" xfId="3" xr:uid="{00000000-0005-0000-0000-000002000000}"/>
    <cellStyle name="_06_GCZ_BQ_SO_1241_Hruba" xfId="4" xr:uid="{00000000-0005-0000-0000-000003000000}"/>
    <cellStyle name="_06_GCZ_BQ_SO_1242+1710_Hruba" xfId="5" xr:uid="{00000000-0005-0000-0000-000004000000}"/>
    <cellStyle name="_06_GCZ_BQ_SO_1510_Hruba" xfId="6" xr:uid="{00000000-0005-0000-0000-000005000000}"/>
    <cellStyle name="_06_GCZ_BQ_SO_1810_Hruba" xfId="7" xr:uid="{00000000-0005-0000-0000-000006000000}"/>
    <cellStyle name="_090118 AIRS (NET) cost estimation excl land leveling" xfId="8" xr:uid="{00000000-0005-0000-0000-000007000000}"/>
    <cellStyle name="_090118 AIRS (NET) cost estimation excl land leveling 2" xfId="300" xr:uid="{00000000-0005-0000-0000-000008000000}"/>
    <cellStyle name="_090202_KYOCERA II_NET_R03" xfId="9" xr:uid="{00000000-0005-0000-0000-000009000000}"/>
    <cellStyle name="_090202_KYOCERA II_NET_R03 2" xfId="301" xr:uid="{00000000-0005-0000-0000-00000A000000}"/>
    <cellStyle name="_6VX01" xfId="10" xr:uid="{00000000-0005-0000-0000-00000B000000}"/>
    <cellStyle name="_BOQ_SungWoo_Hitech_PH4_N110243A1_AZKLIMA_Contract" xfId="11" xr:uid="{00000000-0005-0000-0000-00000C000000}"/>
    <cellStyle name="_DaikinD change work list ME_Re09" xfId="12" xr:uid="{00000000-0005-0000-0000-00000D000000}"/>
    <cellStyle name="_DaikinD change work list ME_Re10" xfId="13" xr:uid="{00000000-0005-0000-0000-00000E000000}"/>
    <cellStyle name="_DaikinD change work list ME_Re10 (2)" xfId="14" xr:uid="{00000000-0005-0000-0000-00000F000000}"/>
    <cellStyle name="_DaikinD change work list ME_Re11" xfId="15" xr:uid="{00000000-0005-0000-0000-000010000000}"/>
    <cellStyle name="_DaikinD change work list ME-UP Quality Rooms" xfId="16" xr:uid="{00000000-0005-0000-0000-000011000000}"/>
    <cellStyle name="_DDC Process additional works Re02" xfId="17" xr:uid="{00000000-0005-0000-0000-000012000000}"/>
    <cellStyle name="_DDC QCrooms change works ME Re00" xfId="18" xr:uid="{00000000-0005-0000-0000-000013000000}"/>
    <cellStyle name="_DDC QCrooms change works ME Re00 2" xfId="302" xr:uid="{00000000-0005-0000-0000-000014000000}"/>
    <cellStyle name="_DDC QCrooms change works ME Re00_090202_KYOCERA II_NET_R03" xfId="19" xr:uid="{00000000-0005-0000-0000-000015000000}"/>
    <cellStyle name="_DDC QCrooms change works ME Re00_090202_KYOCERA II_NET_R03 2" xfId="303" xr:uid="{00000000-0005-0000-0000-000016000000}"/>
    <cellStyle name="_DDC QCrooms change works ME Re00_090209 KSE_PhII 決裁書（EU）" xfId="20" xr:uid="{00000000-0005-0000-0000-000017000000}"/>
    <cellStyle name="_DDC QCrooms change works ME Re00_090209 KSE_PhII 決裁書（EU） 2" xfId="304" xr:uid="{00000000-0005-0000-0000-000018000000}"/>
    <cellStyle name="_DDC QCrooms change works ME Re00_S013 - Liberec_roof CN 13 1 09" xfId="21" xr:uid="{00000000-0005-0000-0000-000019000000}"/>
    <cellStyle name="_DDC QCrooms change works ME Re00_S013 - Liberec_roof CN 13 1 09 2" xfId="305" xr:uid="{00000000-0005-0000-0000-00001A000000}"/>
    <cellStyle name="_ELEKTRO_01_Components_100505" xfId="22" xr:uid="{00000000-0005-0000-0000-00001B000000}"/>
    <cellStyle name="_F6_BS_SO 01+04_6SX01" xfId="23" xr:uid="{00000000-0005-0000-0000-00001C000000}"/>
    <cellStyle name="_gesamtsummen" xfId="24" xr:uid="{00000000-0005-0000-0000-00001D000000}"/>
    <cellStyle name="_gesamtsummen_S013 - Liberec_roof CN 13 1 09" xfId="25" xr:uid="{00000000-0005-0000-0000-00001E000000}"/>
    <cellStyle name="_hilfe-befehl" xfId="26" xr:uid="{00000000-0005-0000-0000-00001F000000}"/>
    <cellStyle name="_hilfe-befehl_S013 - Liberec_roof CN 13 1 09" xfId="27" xr:uid="{00000000-0005-0000-0000-000020000000}"/>
    <cellStyle name="_hilfe-befehl_Unit Cost" xfId="28" xr:uid="{00000000-0005-0000-0000-000021000000}"/>
    <cellStyle name="_hilfe-befehl_Unit Cost_S013 - Liberec_roof CN 13 1 09" xfId="29" xr:uid="{00000000-0005-0000-0000-000022000000}"/>
    <cellStyle name="_hilfe-befehl_UNIT rate NGK 21.11.2002" xfId="30" xr:uid="{00000000-0005-0000-0000-000023000000}"/>
    <cellStyle name="_hilfe-befehl_UNIT rate NGK 21.11.2002_S013 - Liberec_roof CN 13 1 09" xfId="31" xr:uid="{00000000-0005-0000-0000-000024000000}"/>
    <cellStyle name="_hilfe-befehl_UNIT rate TMMP Version, 31.01.2003" xfId="32" xr:uid="{00000000-0005-0000-0000-000025000000}"/>
    <cellStyle name="_hilfe-befehl_UNIT rate TMMP Version, 31.01.2003_S013 - Liberec_roof CN 13 1 09" xfId="33" xr:uid="{00000000-0005-0000-0000-000026000000}"/>
    <cellStyle name="_hilfe-befehl_豊田通商変更見積り25.11.02" xfId="34" xr:uid="{00000000-0005-0000-0000-000027000000}"/>
    <cellStyle name="_hilfe-befehl_豊田通商変更見積り25.11.02_S013 - Liberec_roof CN 13 1 09" xfId="35" xr:uid="{00000000-0005-0000-0000-000028000000}"/>
    <cellStyle name="_Sebranice-Alps Electrtic-324-2007" xfId="36" xr:uid="{00000000-0005-0000-0000-000029000000}"/>
    <cellStyle name="_SO 05_F6_rain wat drain.060531" xfId="37" xr:uid="{00000000-0005-0000-0000-00002A000000}"/>
    <cellStyle name="_SO 16_6VX01_vzduchotechnika" xfId="38" xr:uid="{00000000-0005-0000-0000-00002B000000}"/>
    <cellStyle name="_spalte-kommentar" xfId="39" xr:uid="{00000000-0005-0000-0000-00002C000000}"/>
    <cellStyle name="_spalte-kommentar_S013 - Liberec_roof CN 13 1 09" xfId="40" xr:uid="{00000000-0005-0000-0000-00002D000000}"/>
    <cellStyle name="_TGSSC2 BOQ (TAKENAKA) 02July2003" xfId="41" xr:uid="{00000000-0005-0000-0000-00002E000000}"/>
    <cellStyle name="_TI_SO 01_060301_cz_en" xfId="42" xr:uid="{00000000-0005-0000-0000-00002F000000}"/>
    <cellStyle name="_ueber1" xfId="43" xr:uid="{00000000-0005-0000-0000-000030000000}"/>
    <cellStyle name="_ueber2" xfId="44" xr:uid="{00000000-0005-0000-0000-000031000000}"/>
    <cellStyle name="_ueber3" xfId="45" xr:uid="{00000000-0005-0000-0000-000032000000}"/>
    <cellStyle name="_Výkaz výměr" xfId="46" xr:uid="{00000000-0005-0000-0000-000033000000}"/>
    <cellStyle name="_VZT" xfId="47" xr:uid="{00000000-0005-0000-0000-000034000000}"/>
    <cellStyle name="_zeile-berechnung" xfId="48" xr:uid="{00000000-0005-0000-0000-000035000000}"/>
    <cellStyle name="_zeile-bezeichner" xfId="49" xr:uid="{00000000-0005-0000-0000-000036000000}"/>
    <cellStyle name="_zeile-ergebnis" xfId="50" xr:uid="{00000000-0005-0000-0000-000037000000}"/>
    <cellStyle name="_zeile-rechenzeichen" xfId="51" xr:uid="{00000000-0005-0000-0000-000038000000}"/>
    <cellStyle name="_zwischensummen" xfId="52" xr:uid="{00000000-0005-0000-0000-000039000000}"/>
    <cellStyle name="_zwischensummen_S013 - Liberec_roof CN 13 1 09" xfId="53" xr:uid="{00000000-0005-0000-0000-00003A000000}"/>
    <cellStyle name="_コピーDaikinD change work list ME_Re09" xfId="54" xr:uid="{00000000-0005-0000-0000-00003B000000}"/>
    <cellStyle name="1" xfId="55" xr:uid="{00000000-0005-0000-0000-00003C000000}"/>
    <cellStyle name="1_049F_K_CH_Piast_wersja2" xfId="56" xr:uid="{00000000-0005-0000-0000-00003D000000}"/>
    <cellStyle name="1_049F_K_CH_Piast_wersja2 2" xfId="404" xr:uid="{00000000-0005-0000-0000-00003E000000}"/>
    <cellStyle name="1_049F_K_CH_Piast_wersja2_S013 - Liberec_roof CN 13 1 09" xfId="57" xr:uid="{00000000-0005-0000-0000-00003F000000}"/>
    <cellStyle name="1_049F_K_CH_Piast_wersja2_S013 - Liberec_roof CN 13 1 09 2" xfId="405" xr:uid="{00000000-0005-0000-0000-000040000000}"/>
    <cellStyle name="1_65203_2000.05.11" xfId="58" xr:uid="{00000000-0005-0000-0000-000041000000}"/>
    <cellStyle name="1_65203_2000.05.11 2" xfId="406" xr:uid="{00000000-0005-0000-0000-000042000000}"/>
    <cellStyle name="1_65203_2000.05.11_S013 - Liberec_roof CN 13 1 09" xfId="59" xr:uid="{00000000-0005-0000-0000-000043000000}"/>
    <cellStyle name="1_65203_2000.05.11_S013 - Liberec_roof CN 13 1 09 2" xfId="407" xr:uid="{00000000-0005-0000-0000-000044000000}"/>
    <cellStyle name="1_Ico_12c" xfId="60" xr:uid="{00000000-0005-0000-0000-000045000000}"/>
    <cellStyle name="1_Ico_12c 2" xfId="408" xr:uid="{00000000-0005-0000-0000-000046000000}"/>
    <cellStyle name="1_Ico_12c_S013 - Liberec_roof CN 13 1 09" xfId="61" xr:uid="{00000000-0005-0000-0000-000047000000}"/>
    <cellStyle name="1_Ico_12c_S013 - Liberec_roof CN 13 1 09 2" xfId="409" xr:uid="{00000000-0005-0000-0000-000048000000}"/>
    <cellStyle name="1_karta ico maj" xfId="62" xr:uid="{00000000-0005-0000-0000-000049000000}"/>
    <cellStyle name="1_karta ico maj 2" xfId="410" xr:uid="{00000000-0005-0000-0000-00004A000000}"/>
    <cellStyle name="1_karta ico maj_S013 - Liberec_roof CN 13 1 09" xfId="63" xr:uid="{00000000-0005-0000-0000-00004B000000}"/>
    <cellStyle name="1_karta ico maj_S013 - Liberec_roof CN 13 1 09 2" xfId="411" xr:uid="{00000000-0005-0000-0000-00004C000000}"/>
    <cellStyle name="1_Kłodzko-szkoleniowy" xfId="64" xr:uid="{00000000-0005-0000-0000-00004D000000}"/>
    <cellStyle name="1_Kłodzko-szkoleniowy 2" xfId="412" xr:uid="{00000000-0005-0000-0000-00004E000000}"/>
    <cellStyle name="1_Kłodzko-szkoleniowy_S013 - Liberec_roof CN 13 1 09" xfId="65" xr:uid="{00000000-0005-0000-0000-00004F000000}"/>
    <cellStyle name="1_Kłodzko-szkoleniowy_S013 - Liberec_roof CN 13 1 09 2" xfId="413" xr:uid="{00000000-0005-0000-0000-000050000000}"/>
    <cellStyle name="1D čísla" xfId="66" xr:uid="{00000000-0005-0000-0000-000051000000}"/>
    <cellStyle name="20 % – Zvýraznění1 2" xfId="67" xr:uid="{00000000-0005-0000-0000-000052000000}"/>
    <cellStyle name="20 % – Zvýraznění2 2" xfId="68" xr:uid="{00000000-0005-0000-0000-000053000000}"/>
    <cellStyle name="20 % – Zvýraznění3 2" xfId="69" xr:uid="{00000000-0005-0000-0000-000054000000}"/>
    <cellStyle name="20 % – Zvýraznění4 2" xfId="70" xr:uid="{00000000-0005-0000-0000-000055000000}"/>
    <cellStyle name="20 % – Zvýraznění5 2" xfId="71" xr:uid="{00000000-0005-0000-0000-000056000000}"/>
    <cellStyle name="20 % – Zvýraznění6 2" xfId="72" xr:uid="{00000000-0005-0000-0000-000057000000}"/>
    <cellStyle name="20 % - zvýraznenie1" xfId="73" xr:uid="{00000000-0005-0000-0000-000058000000}"/>
    <cellStyle name="20 % - zvýraznenie2" xfId="74" xr:uid="{00000000-0005-0000-0000-000059000000}"/>
    <cellStyle name="20 % - zvýraznenie3" xfId="75" xr:uid="{00000000-0005-0000-0000-00005A000000}"/>
    <cellStyle name="20 % - zvýraznenie4" xfId="76" xr:uid="{00000000-0005-0000-0000-00005B000000}"/>
    <cellStyle name="20 % - zvýraznenie5" xfId="77" xr:uid="{00000000-0005-0000-0000-00005C000000}"/>
    <cellStyle name="20 % - zvýraznenie6" xfId="78" xr:uid="{00000000-0005-0000-0000-00005D000000}"/>
    <cellStyle name="20% - Accent1" xfId="79" xr:uid="{00000000-0005-0000-0000-00005E000000}"/>
    <cellStyle name="20% - Accent2" xfId="80" xr:uid="{00000000-0005-0000-0000-00005F000000}"/>
    <cellStyle name="20% - Accent3" xfId="81" xr:uid="{00000000-0005-0000-0000-000060000000}"/>
    <cellStyle name="20% - Accent4" xfId="82" xr:uid="{00000000-0005-0000-0000-000061000000}"/>
    <cellStyle name="20% - Accent5" xfId="83" xr:uid="{00000000-0005-0000-0000-000062000000}"/>
    <cellStyle name="20% - Accent6" xfId="84" xr:uid="{00000000-0005-0000-0000-000063000000}"/>
    <cellStyle name="2D čísla" xfId="85" xr:uid="{00000000-0005-0000-0000-000064000000}"/>
    <cellStyle name="3D čísla" xfId="86" xr:uid="{00000000-0005-0000-0000-000065000000}"/>
    <cellStyle name="40 % – Zvýraznění1 2" xfId="87" xr:uid="{00000000-0005-0000-0000-000066000000}"/>
    <cellStyle name="40 % – Zvýraznění2 2" xfId="88" xr:uid="{00000000-0005-0000-0000-000067000000}"/>
    <cellStyle name="40 % – Zvýraznění3 2" xfId="89" xr:uid="{00000000-0005-0000-0000-000068000000}"/>
    <cellStyle name="40 % – Zvýraznění4 2" xfId="90" xr:uid="{00000000-0005-0000-0000-000069000000}"/>
    <cellStyle name="40 % – Zvýraznění5 2" xfId="91" xr:uid="{00000000-0005-0000-0000-00006A000000}"/>
    <cellStyle name="40 % – Zvýraznění6 2" xfId="92" xr:uid="{00000000-0005-0000-0000-00006B000000}"/>
    <cellStyle name="40 % - zvýraznenie1" xfId="93" xr:uid="{00000000-0005-0000-0000-00006C000000}"/>
    <cellStyle name="40 % - zvýraznenie2" xfId="94" xr:uid="{00000000-0005-0000-0000-00006D000000}"/>
    <cellStyle name="40 % - zvýraznenie3" xfId="95" xr:uid="{00000000-0005-0000-0000-00006E000000}"/>
    <cellStyle name="40 % - zvýraznenie4" xfId="96" xr:uid="{00000000-0005-0000-0000-00006F000000}"/>
    <cellStyle name="40 % - zvýraznenie5" xfId="97" xr:uid="{00000000-0005-0000-0000-000070000000}"/>
    <cellStyle name="40 % - zvýraznenie6" xfId="98" xr:uid="{00000000-0005-0000-0000-000071000000}"/>
    <cellStyle name="40% - Accent1" xfId="99" xr:uid="{00000000-0005-0000-0000-000072000000}"/>
    <cellStyle name="40% - Accent2" xfId="100" xr:uid="{00000000-0005-0000-0000-000073000000}"/>
    <cellStyle name="40% - Accent3" xfId="101" xr:uid="{00000000-0005-0000-0000-000074000000}"/>
    <cellStyle name="40% - Accent4" xfId="102" xr:uid="{00000000-0005-0000-0000-000075000000}"/>
    <cellStyle name="40% - Accent5" xfId="103" xr:uid="{00000000-0005-0000-0000-000076000000}"/>
    <cellStyle name="40% - Accent6" xfId="104" xr:uid="{00000000-0005-0000-0000-000077000000}"/>
    <cellStyle name="60 % – Zvýraznění1 2" xfId="105" xr:uid="{00000000-0005-0000-0000-000078000000}"/>
    <cellStyle name="60 % – Zvýraznění2 2" xfId="106" xr:uid="{00000000-0005-0000-0000-000079000000}"/>
    <cellStyle name="60 % – Zvýraznění3 2" xfId="107" xr:uid="{00000000-0005-0000-0000-00007A000000}"/>
    <cellStyle name="60 % – Zvýraznění4 2" xfId="108" xr:uid="{00000000-0005-0000-0000-00007B000000}"/>
    <cellStyle name="60 % – Zvýraznění5 2" xfId="109" xr:uid="{00000000-0005-0000-0000-00007C000000}"/>
    <cellStyle name="60 % – Zvýraznění6 2" xfId="110" xr:uid="{00000000-0005-0000-0000-00007D000000}"/>
    <cellStyle name="60 % - zvýraznenie1" xfId="111" xr:uid="{00000000-0005-0000-0000-00007E000000}"/>
    <cellStyle name="60 % - zvýraznenie2" xfId="112" xr:uid="{00000000-0005-0000-0000-00007F000000}"/>
    <cellStyle name="60 % - zvýraznenie3" xfId="113" xr:uid="{00000000-0005-0000-0000-000080000000}"/>
    <cellStyle name="60 % - zvýraznenie4" xfId="114" xr:uid="{00000000-0005-0000-0000-000081000000}"/>
    <cellStyle name="60 % - zvýraznenie5" xfId="115" xr:uid="{00000000-0005-0000-0000-000082000000}"/>
    <cellStyle name="60 % - zvýraznenie6" xfId="116" xr:uid="{00000000-0005-0000-0000-000083000000}"/>
    <cellStyle name="60% - Accent1" xfId="117" xr:uid="{00000000-0005-0000-0000-000084000000}"/>
    <cellStyle name="60% - Accent2" xfId="118" xr:uid="{00000000-0005-0000-0000-000085000000}"/>
    <cellStyle name="60% - Accent3" xfId="119" xr:uid="{00000000-0005-0000-0000-000086000000}"/>
    <cellStyle name="60% - Accent4" xfId="120" xr:uid="{00000000-0005-0000-0000-000087000000}"/>
    <cellStyle name="60% - Accent5" xfId="121" xr:uid="{00000000-0005-0000-0000-000088000000}"/>
    <cellStyle name="60% - Accent6" xfId="122" xr:uid="{00000000-0005-0000-0000-000089000000}"/>
    <cellStyle name="Accent1" xfId="123" xr:uid="{00000000-0005-0000-0000-00008A000000}"/>
    <cellStyle name="Accent2" xfId="124" xr:uid="{00000000-0005-0000-0000-00008B000000}"/>
    <cellStyle name="Accent3" xfId="125" xr:uid="{00000000-0005-0000-0000-00008C000000}"/>
    <cellStyle name="Accent4" xfId="126" xr:uid="{00000000-0005-0000-0000-00008D000000}"/>
    <cellStyle name="Accent5" xfId="127" xr:uid="{00000000-0005-0000-0000-00008E000000}"/>
    <cellStyle name="Accent6" xfId="128" xr:uid="{00000000-0005-0000-0000-00008F000000}"/>
    <cellStyle name="Bad" xfId="129" xr:uid="{00000000-0005-0000-0000-000090000000}"/>
    <cellStyle name="bezčárky_" xfId="130" xr:uid="{00000000-0005-0000-0000-000091000000}"/>
    <cellStyle name="bUDGET  96" xfId="131" xr:uid="{00000000-0005-0000-0000-000092000000}"/>
    <cellStyle name="bUDGET  96 2" xfId="414" xr:uid="{00000000-0005-0000-0000-000093000000}"/>
    <cellStyle name="Calculation" xfId="132" xr:uid="{00000000-0005-0000-0000-000094000000}"/>
    <cellStyle name="cargill9" xfId="133" xr:uid="{00000000-0005-0000-0000-000095000000}"/>
    <cellStyle name="Celá čísla" xfId="134" xr:uid="{00000000-0005-0000-0000-000096000000}"/>
    <cellStyle name="Celkem 2" xfId="135" xr:uid="{00000000-0005-0000-0000-000097000000}"/>
    <cellStyle name="Comma0" xfId="136" xr:uid="{00000000-0005-0000-0000-000098000000}"/>
    <cellStyle name="Currency0" xfId="137" xr:uid="{00000000-0005-0000-0000-000099000000}"/>
    <cellStyle name="číslo.00_" xfId="138" xr:uid="{00000000-0005-0000-0000-00009A000000}"/>
    <cellStyle name="Date" xfId="139" xr:uid="{00000000-0005-0000-0000-00009B000000}"/>
    <cellStyle name="Dobrá" xfId="140" xr:uid="{00000000-0005-0000-0000-00009C000000}"/>
    <cellStyle name="Euro" xfId="141" xr:uid="{00000000-0005-0000-0000-00009D000000}"/>
    <cellStyle name="Euro 2" xfId="142" xr:uid="{00000000-0005-0000-0000-00009E000000}"/>
    <cellStyle name="Explanatory Text" xfId="143" xr:uid="{00000000-0005-0000-0000-00009F000000}"/>
    <cellStyle name="Fixed" xfId="144" xr:uid="{00000000-0005-0000-0000-0000A0000000}"/>
    <cellStyle name="fnRegressQ" xfId="145" xr:uid="{00000000-0005-0000-0000-0000A1000000}"/>
    <cellStyle name="fnRegressQ 2" xfId="146" xr:uid="{00000000-0005-0000-0000-0000A2000000}"/>
    <cellStyle name="fnRegressQ 2 2" xfId="307" xr:uid="{00000000-0005-0000-0000-0000A3000000}"/>
    <cellStyle name="fnRegressQ 3" xfId="306" xr:uid="{00000000-0005-0000-0000-0000A4000000}"/>
    <cellStyle name="Good" xfId="147" xr:uid="{00000000-0005-0000-0000-0000A5000000}"/>
    <cellStyle name="Heading 1" xfId="148" xr:uid="{00000000-0005-0000-0000-0000A6000000}"/>
    <cellStyle name="Heading 2" xfId="149" xr:uid="{00000000-0005-0000-0000-0000A7000000}"/>
    <cellStyle name="Heading 3" xfId="150" xr:uid="{00000000-0005-0000-0000-0000A8000000}"/>
    <cellStyle name="Heading 4" xfId="151" xr:uid="{00000000-0005-0000-0000-0000A9000000}"/>
    <cellStyle name="Hiperłącze_Electrical" xfId="152" xr:uid="{00000000-0005-0000-0000-0000AA000000}"/>
    <cellStyle name="Hlavička" xfId="153" xr:uid="{00000000-0005-0000-0000-0000AB000000}"/>
    <cellStyle name="Hypertextový odkaz 2" xfId="154" xr:uid="{00000000-0005-0000-0000-0000AC000000}"/>
    <cellStyle name="Hypertextový odkaz 2 2" xfId="155" xr:uid="{00000000-0005-0000-0000-0000AD000000}"/>
    <cellStyle name="Hypertextový odkaz 2 2 2" xfId="156" xr:uid="{00000000-0005-0000-0000-0000AE000000}"/>
    <cellStyle name="Hypertextový odkaz 2 2 2 2" xfId="374" xr:uid="{00000000-0005-0000-0000-0000AF000000}"/>
    <cellStyle name="Hypertextový odkaz 2 2 2 3" xfId="342" xr:uid="{00000000-0005-0000-0000-0000B0000000}"/>
    <cellStyle name="Hypertextový odkaz 2 2 3" xfId="157" xr:uid="{00000000-0005-0000-0000-0000B1000000}"/>
    <cellStyle name="Hypertextový odkaz 2 2 3 2" xfId="158" xr:uid="{00000000-0005-0000-0000-0000B2000000}"/>
    <cellStyle name="Hypertextový odkaz 2 2 3 2 2" xfId="376" xr:uid="{00000000-0005-0000-0000-0000B3000000}"/>
    <cellStyle name="Hypertextový odkaz 2 2 3 2 3" xfId="344" xr:uid="{00000000-0005-0000-0000-0000B4000000}"/>
    <cellStyle name="Hypertextový odkaz 2 2 3 3" xfId="375" xr:uid="{00000000-0005-0000-0000-0000B5000000}"/>
    <cellStyle name="Hypertextový odkaz 2 2 3 4" xfId="343" xr:uid="{00000000-0005-0000-0000-0000B6000000}"/>
    <cellStyle name="Hypertextový odkaz 2 2 4" xfId="373" xr:uid="{00000000-0005-0000-0000-0000B7000000}"/>
    <cellStyle name="Hypertextový odkaz 2 2 5" xfId="341" xr:uid="{00000000-0005-0000-0000-0000B8000000}"/>
    <cellStyle name="Hypertextový odkaz 2 3" xfId="159" xr:uid="{00000000-0005-0000-0000-0000B9000000}"/>
    <cellStyle name="Hypertextový odkaz 2 3 2" xfId="160" xr:uid="{00000000-0005-0000-0000-0000BA000000}"/>
    <cellStyle name="Hypertextový odkaz 2 3 2 2" xfId="161" xr:uid="{00000000-0005-0000-0000-0000BB000000}"/>
    <cellStyle name="Hypertextový odkaz 2 3 2 3" xfId="377" xr:uid="{00000000-0005-0000-0000-0000BC000000}"/>
    <cellStyle name="Hypertextový odkaz 2 3 2 4" xfId="345" xr:uid="{00000000-0005-0000-0000-0000BD000000}"/>
    <cellStyle name="Hypertextový odkaz 2 3 3" xfId="162" xr:uid="{00000000-0005-0000-0000-0000BE000000}"/>
    <cellStyle name="Hypertextový odkaz 2 3 3 2" xfId="378" xr:uid="{00000000-0005-0000-0000-0000BF000000}"/>
    <cellStyle name="Hypertextový odkaz 2 3 3 3" xfId="346" xr:uid="{00000000-0005-0000-0000-0000C0000000}"/>
    <cellStyle name="Hypertextový odkaz 2 4" xfId="163" xr:uid="{00000000-0005-0000-0000-0000C1000000}"/>
    <cellStyle name="Hypertextový odkaz 2 4 2" xfId="379" xr:uid="{00000000-0005-0000-0000-0000C2000000}"/>
    <cellStyle name="Hypertextový odkaz 2 4 3" xfId="347" xr:uid="{00000000-0005-0000-0000-0000C3000000}"/>
    <cellStyle name="Hypertextový odkaz 2 5" xfId="164" xr:uid="{00000000-0005-0000-0000-0000C4000000}"/>
    <cellStyle name="Hypertextový odkaz 2 5 2" xfId="380" xr:uid="{00000000-0005-0000-0000-0000C5000000}"/>
    <cellStyle name="Hypertextový odkaz 2 5 3" xfId="348" xr:uid="{00000000-0005-0000-0000-0000C6000000}"/>
    <cellStyle name="Hypertextový odkaz 2 6" xfId="165" xr:uid="{00000000-0005-0000-0000-0000C7000000}"/>
    <cellStyle name="Hypertextový odkaz 2 7" xfId="372" xr:uid="{00000000-0005-0000-0000-0000C8000000}"/>
    <cellStyle name="Hypertextový odkaz 2 8" xfId="340" xr:uid="{00000000-0005-0000-0000-0000C9000000}"/>
    <cellStyle name="Hypertextový odkaz 3" xfId="166" xr:uid="{00000000-0005-0000-0000-0000CA000000}"/>
    <cellStyle name="Hypertextový odkaz 3 2" xfId="167" xr:uid="{00000000-0005-0000-0000-0000CB000000}"/>
    <cellStyle name="Hypertextový odkaz 3 2 2" xfId="168" xr:uid="{00000000-0005-0000-0000-0000CC000000}"/>
    <cellStyle name="Hypertextový odkaz 3 2 2 2" xfId="169" xr:uid="{00000000-0005-0000-0000-0000CD000000}"/>
    <cellStyle name="Hypertextový odkaz 3 2 2 2 2" xfId="384" xr:uid="{00000000-0005-0000-0000-0000CE000000}"/>
    <cellStyle name="Hypertextový odkaz 3 2 2 2 3" xfId="352" xr:uid="{00000000-0005-0000-0000-0000CF000000}"/>
    <cellStyle name="Hypertextový odkaz 3 2 2 3" xfId="170" xr:uid="{00000000-0005-0000-0000-0000D0000000}"/>
    <cellStyle name="Hypertextový odkaz 3 2 2 3 2" xfId="385" xr:uid="{00000000-0005-0000-0000-0000D1000000}"/>
    <cellStyle name="Hypertextový odkaz 3 2 2 3 3" xfId="353" xr:uid="{00000000-0005-0000-0000-0000D2000000}"/>
    <cellStyle name="Hypertextový odkaz 3 2 2 4" xfId="383" xr:uid="{00000000-0005-0000-0000-0000D3000000}"/>
    <cellStyle name="Hypertextový odkaz 3 2 2 5" xfId="351" xr:uid="{00000000-0005-0000-0000-0000D4000000}"/>
    <cellStyle name="Hypertextový odkaz 3 2 3" xfId="171" xr:uid="{00000000-0005-0000-0000-0000D5000000}"/>
    <cellStyle name="Hypertextový odkaz 3 2 3 2" xfId="172" xr:uid="{00000000-0005-0000-0000-0000D6000000}"/>
    <cellStyle name="Hypertextový odkaz 3 2 3 2 2" xfId="173" xr:uid="{00000000-0005-0000-0000-0000D7000000}"/>
    <cellStyle name="Hypertextový odkaz 3 2 3 2 2 2" xfId="388" xr:uid="{00000000-0005-0000-0000-0000D8000000}"/>
    <cellStyle name="Hypertextový odkaz 3 2 3 2 2 3" xfId="356" xr:uid="{00000000-0005-0000-0000-0000D9000000}"/>
    <cellStyle name="Hypertextový odkaz 3 2 3 2 3" xfId="387" xr:uid="{00000000-0005-0000-0000-0000DA000000}"/>
    <cellStyle name="Hypertextový odkaz 3 2 3 2 4" xfId="355" xr:uid="{00000000-0005-0000-0000-0000DB000000}"/>
    <cellStyle name="Hypertextový odkaz 3 2 3 3" xfId="386" xr:uid="{00000000-0005-0000-0000-0000DC000000}"/>
    <cellStyle name="Hypertextový odkaz 3 2 3 4" xfId="354" xr:uid="{00000000-0005-0000-0000-0000DD000000}"/>
    <cellStyle name="Hypertextový odkaz 3 2 4" xfId="174" xr:uid="{00000000-0005-0000-0000-0000DE000000}"/>
    <cellStyle name="Hypertextový odkaz 3 2 4 2" xfId="175" xr:uid="{00000000-0005-0000-0000-0000DF000000}"/>
    <cellStyle name="Hypertextový odkaz 3 2 4 2 2" xfId="390" xr:uid="{00000000-0005-0000-0000-0000E0000000}"/>
    <cellStyle name="Hypertextový odkaz 3 2 4 2 3" xfId="358" xr:uid="{00000000-0005-0000-0000-0000E1000000}"/>
    <cellStyle name="Hypertextový odkaz 3 2 4 3" xfId="389" xr:uid="{00000000-0005-0000-0000-0000E2000000}"/>
    <cellStyle name="Hypertextový odkaz 3 2 4 4" xfId="357" xr:uid="{00000000-0005-0000-0000-0000E3000000}"/>
    <cellStyle name="Hypertextový odkaz 3 2 5" xfId="382" xr:uid="{00000000-0005-0000-0000-0000E4000000}"/>
    <cellStyle name="Hypertextový odkaz 3 2 6" xfId="350" xr:uid="{00000000-0005-0000-0000-0000E5000000}"/>
    <cellStyle name="Hypertextový odkaz 3 3" xfId="176" xr:uid="{00000000-0005-0000-0000-0000E6000000}"/>
    <cellStyle name="Hypertextový odkaz 3 3 2" xfId="177" xr:uid="{00000000-0005-0000-0000-0000E7000000}"/>
    <cellStyle name="Hypertextový odkaz 3 3 2 2" xfId="392" xr:uid="{00000000-0005-0000-0000-0000E8000000}"/>
    <cellStyle name="Hypertextový odkaz 3 3 2 3" xfId="360" xr:uid="{00000000-0005-0000-0000-0000E9000000}"/>
    <cellStyle name="Hypertextový odkaz 3 3 3" xfId="178" xr:uid="{00000000-0005-0000-0000-0000EA000000}"/>
    <cellStyle name="Hypertextový odkaz 3 3 3 2" xfId="393" xr:uid="{00000000-0005-0000-0000-0000EB000000}"/>
    <cellStyle name="Hypertextový odkaz 3 3 3 3" xfId="361" xr:uid="{00000000-0005-0000-0000-0000EC000000}"/>
    <cellStyle name="Hypertextový odkaz 3 3 4" xfId="391" xr:uid="{00000000-0005-0000-0000-0000ED000000}"/>
    <cellStyle name="Hypertextový odkaz 3 3 5" xfId="359" xr:uid="{00000000-0005-0000-0000-0000EE000000}"/>
    <cellStyle name="Hypertextový odkaz 3 4" xfId="179" xr:uid="{00000000-0005-0000-0000-0000EF000000}"/>
    <cellStyle name="Hypertextový odkaz 3 4 2" xfId="394" xr:uid="{00000000-0005-0000-0000-0000F0000000}"/>
    <cellStyle name="Hypertextový odkaz 3 4 3" xfId="362" xr:uid="{00000000-0005-0000-0000-0000F1000000}"/>
    <cellStyle name="Hypertextový odkaz 3 5" xfId="180" xr:uid="{00000000-0005-0000-0000-0000F2000000}"/>
    <cellStyle name="Hypertextový odkaz 3 5 2" xfId="395" xr:uid="{00000000-0005-0000-0000-0000F3000000}"/>
    <cellStyle name="Hypertextový odkaz 3 5 3" xfId="363" xr:uid="{00000000-0005-0000-0000-0000F4000000}"/>
    <cellStyle name="Hypertextový odkaz 3 6" xfId="381" xr:uid="{00000000-0005-0000-0000-0000F5000000}"/>
    <cellStyle name="Hypertextový odkaz 3 7" xfId="349" xr:uid="{00000000-0005-0000-0000-0000F6000000}"/>
    <cellStyle name="Hypertextový odkaz 4" xfId="181" xr:uid="{00000000-0005-0000-0000-0000F7000000}"/>
    <cellStyle name="Hypertextový odkaz 4 2" xfId="396" xr:uid="{00000000-0005-0000-0000-0000F8000000}"/>
    <cellStyle name="Hypertextový odkaz 4 3" xfId="364" xr:uid="{00000000-0005-0000-0000-0000F9000000}"/>
    <cellStyle name="Hypertextový odkaz 5" xfId="182" xr:uid="{00000000-0005-0000-0000-0000FA000000}"/>
    <cellStyle name="Check Cell" xfId="183" xr:uid="{00000000-0005-0000-0000-0000FB000000}"/>
    <cellStyle name="Chybně 2" xfId="184" xr:uid="{00000000-0005-0000-0000-0000FC000000}"/>
    <cellStyle name="Input" xfId="185" xr:uid="{00000000-0005-0000-0000-0000FD000000}"/>
    <cellStyle name="Kontrolná bunka" xfId="186" xr:uid="{00000000-0005-0000-0000-0000FE000000}"/>
    <cellStyle name="Kontrolní buňka 2" xfId="187" xr:uid="{00000000-0005-0000-0000-0000FF000000}"/>
    <cellStyle name="Linked Cell" xfId="188" xr:uid="{00000000-0005-0000-0000-000000010000}"/>
    <cellStyle name="Nadpis 1 2" xfId="189" xr:uid="{00000000-0005-0000-0000-000001010000}"/>
    <cellStyle name="Nadpis 2 2" xfId="190" xr:uid="{00000000-0005-0000-0000-000002010000}"/>
    <cellStyle name="Nadpis 3 2" xfId="191" xr:uid="{00000000-0005-0000-0000-000003010000}"/>
    <cellStyle name="Nadpis 4 2" xfId="192" xr:uid="{00000000-0005-0000-0000-000004010000}"/>
    <cellStyle name="Nadpis listu" xfId="193" xr:uid="{00000000-0005-0000-0000-000005010000}"/>
    <cellStyle name="Název 2" xfId="194" xr:uid="{00000000-0005-0000-0000-000006010000}"/>
    <cellStyle name="Neutral" xfId="195" xr:uid="{00000000-0005-0000-0000-000007010000}"/>
    <cellStyle name="Neutrálna" xfId="196" xr:uid="{00000000-0005-0000-0000-000008010000}"/>
    <cellStyle name="Neutrální 2" xfId="197" xr:uid="{00000000-0005-0000-0000-000009010000}"/>
    <cellStyle name="Normal 2" xfId="198" xr:uid="{00000000-0005-0000-0000-00000A010000}"/>
    <cellStyle name="Normal 2 2" xfId="308" xr:uid="{00000000-0005-0000-0000-00000B010000}"/>
    <cellStyle name="Normal 4" xfId="199" xr:uid="{00000000-0005-0000-0000-00000C010000}"/>
    <cellStyle name="Normal 4 2" xfId="309" xr:uid="{00000000-0005-0000-0000-00000D010000}"/>
    <cellStyle name="Normal_Power Voltage Bill 08.06" xfId="200" xr:uid="{00000000-0005-0000-0000-00000E010000}"/>
    <cellStyle name="Normale_Complete_official_price_list_2007CZ" xfId="201" xr:uid="{00000000-0005-0000-0000-000011010000}"/>
    <cellStyle name="Normálna 2" xfId="202" xr:uid="{00000000-0005-0000-0000-000012010000}"/>
    <cellStyle name="Normálna 2 2" xfId="310" xr:uid="{00000000-0005-0000-0000-000013010000}"/>
    <cellStyle name="normálne 2" xfId="203" xr:uid="{00000000-0005-0000-0000-000014010000}"/>
    <cellStyle name="normálne 2 2" xfId="311" xr:uid="{00000000-0005-0000-0000-000015010000}"/>
    <cellStyle name="normálne 3" xfId="204" xr:uid="{00000000-0005-0000-0000-000016010000}"/>
    <cellStyle name="normálne 3 2" xfId="312" xr:uid="{00000000-0005-0000-0000-000017010000}"/>
    <cellStyle name="normálne 4" xfId="205" xr:uid="{00000000-0005-0000-0000-000018010000}"/>
    <cellStyle name="normálne 4 2" xfId="313" xr:uid="{00000000-0005-0000-0000-000019010000}"/>
    <cellStyle name="normálne 5" xfId="206" xr:uid="{00000000-0005-0000-0000-00001A010000}"/>
    <cellStyle name="normálne 5 2" xfId="314" xr:uid="{00000000-0005-0000-0000-00001B010000}"/>
    <cellStyle name="normálne 6" xfId="207" xr:uid="{00000000-0005-0000-0000-00001C010000}"/>
    <cellStyle name="normálne 6 2" xfId="315" xr:uid="{00000000-0005-0000-0000-00001D010000}"/>
    <cellStyle name="Normální" xfId="0" builtinId="0"/>
    <cellStyle name="Normální 10" xfId="208" xr:uid="{00000000-0005-0000-0000-00001F010000}"/>
    <cellStyle name="Normální 10 2" xfId="316" xr:uid="{00000000-0005-0000-0000-000020010000}"/>
    <cellStyle name="Normální 11" xfId="209" xr:uid="{00000000-0005-0000-0000-000021010000}"/>
    <cellStyle name="Normální 2" xfId="210" xr:uid="{00000000-0005-0000-0000-000022010000}"/>
    <cellStyle name="Normální 2 10" xfId="211" xr:uid="{00000000-0005-0000-0000-000023010000}"/>
    <cellStyle name="Normální 2 10 2" xfId="318" xr:uid="{00000000-0005-0000-0000-000024010000}"/>
    <cellStyle name="Normální 2 11" xfId="317" xr:uid="{00000000-0005-0000-0000-000025010000}"/>
    <cellStyle name="normální 2 2" xfId="212" xr:uid="{00000000-0005-0000-0000-000026010000}"/>
    <cellStyle name="normální 2 3" xfId="213" xr:uid="{00000000-0005-0000-0000-000027010000}"/>
    <cellStyle name="Normální 2 4" xfId="214" xr:uid="{00000000-0005-0000-0000-000028010000}"/>
    <cellStyle name="Normální 2 4 2" xfId="319" xr:uid="{00000000-0005-0000-0000-000029010000}"/>
    <cellStyle name="Normální 2 5" xfId="215" xr:uid="{00000000-0005-0000-0000-00002A010000}"/>
    <cellStyle name="Normální 2 5 2" xfId="320" xr:uid="{00000000-0005-0000-0000-00002B010000}"/>
    <cellStyle name="Normální 2 6" xfId="216" xr:uid="{00000000-0005-0000-0000-00002C010000}"/>
    <cellStyle name="Normální 2 6 2" xfId="321" xr:uid="{00000000-0005-0000-0000-00002D010000}"/>
    <cellStyle name="Normální 2 7" xfId="217" xr:uid="{00000000-0005-0000-0000-00002E010000}"/>
    <cellStyle name="Normální 2 7 2" xfId="322" xr:uid="{00000000-0005-0000-0000-00002F010000}"/>
    <cellStyle name="normální 2 8" xfId="218" xr:uid="{00000000-0005-0000-0000-000030010000}"/>
    <cellStyle name="normální 2 8 2" xfId="397" xr:uid="{00000000-0005-0000-0000-000031010000}"/>
    <cellStyle name="normální 2 8 3" xfId="365" xr:uid="{00000000-0005-0000-0000-000032010000}"/>
    <cellStyle name="normální 2 9" xfId="219" xr:uid="{00000000-0005-0000-0000-000033010000}"/>
    <cellStyle name="normální 2 9 2" xfId="398" xr:uid="{00000000-0005-0000-0000-000034010000}"/>
    <cellStyle name="normální 2 9 3" xfId="366" xr:uid="{00000000-0005-0000-0000-000035010000}"/>
    <cellStyle name="Normální 2_SSZ" xfId="220" xr:uid="{00000000-0005-0000-0000-000036010000}"/>
    <cellStyle name="normální 3" xfId="221" xr:uid="{00000000-0005-0000-0000-000037010000}"/>
    <cellStyle name="normální 3 2" xfId="222" xr:uid="{00000000-0005-0000-0000-000038010000}"/>
    <cellStyle name="Normální 3_F1.1.4.2.0974_04_04_003_00_Rozpočet" xfId="223" xr:uid="{00000000-0005-0000-0000-000039010000}"/>
    <cellStyle name="normální 4" xfId="224" xr:uid="{00000000-0005-0000-0000-00003A010000}"/>
    <cellStyle name="normální 4 2" xfId="399" xr:uid="{00000000-0005-0000-0000-00003B010000}"/>
    <cellStyle name="normální 4 3" xfId="367" xr:uid="{00000000-0005-0000-0000-00003C010000}"/>
    <cellStyle name="normální 5" xfId="225" xr:uid="{00000000-0005-0000-0000-00003D010000}"/>
    <cellStyle name="normální 5 2" xfId="323" xr:uid="{00000000-0005-0000-0000-00003E010000}"/>
    <cellStyle name="Normální 6" xfId="226" xr:uid="{00000000-0005-0000-0000-00003F010000}"/>
    <cellStyle name="Normální 6 2" xfId="400" xr:uid="{00000000-0005-0000-0000-000040010000}"/>
    <cellStyle name="Normální 6 3" xfId="368" xr:uid="{00000000-0005-0000-0000-000041010000}"/>
    <cellStyle name="Normální 7" xfId="227" xr:uid="{00000000-0005-0000-0000-000042010000}"/>
    <cellStyle name="Normální 7 2" xfId="324" xr:uid="{00000000-0005-0000-0000-000043010000}"/>
    <cellStyle name="Normální 8" xfId="228" xr:uid="{00000000-0005-0000-0000-000044010000}"/>
    <cellStyle name="Normální 8 2" xfId="325" xr:uid="{00000000-0005-0000-0000-000045010000}"/>
    <cellStyle name="Normální 9" xfId="229" xr:uid="{00000000-0005-0000-0000-000046010000}"/>
    <cellStyle name="Normální 9 2" xfId="326" xr:uid="{00000000-0005-0000-0000-000047010000}"/>
    <cellStyle name="normální_GB_TB6A_SANITARY_BQ_071601_Vorac" xfId="230" xr:uid="{00000000-0005-0000-0000-000049010000}"/>
    <cellStyle name="normální_SO 01_P4-Extension-Phase 4_SO01-MI-AC_Netto_with price(NEODESÍLAT)_r02" xfId="231" xr:uid="{00000000-0005-0000-0000-00004C010000}"/>
    <cellStyle name="Normalny_Arkusz1" xfId="232" xr:uid="{00000000-0005-0000-0000-00004E010000}"/>
    <cellStyle name="Note" xfId="233" xr:uid="{00000000-0005-0000-0000-00004F010000}"/>
    <cellStyle name="Note 2" xfId="234" xr:uid="{00000000-0005-0000-0000-000050010000}"/>
    <cellStyle name="Note 2 2" xfId="328" xr:uid="{00000000-0005-0000-0000-000051010000}"/>
    <cellStyle name="Note 3" xfId="327" xr:uid="{00000000-0005-0000-0000-000052010000}"/>
    <cellStyle name="Œ…‹æØ‚è [0.00]_cost" xfId="235" xr:uid="{00000000-0005-0000-0000-000053010000}"/>
    <cellStyle name="Œ…‹æØ‚è_cost" xfId="236" xr:uid="{00000000-0005-0000-0000-000054010000}"/>
    <cellStyle name="ord12" xfId="237" xr:uid="{00000000-0005-0000-0000-000055010000}"/>
    <cellStyle name="ord6962" xfId="238" xr:uid="{00000000-0005-0000-0000-000056010000}"/>
    <cellStyle name="orders" xfId="239" xr:uid="{00000000-0005-0000-0000-000057010000}"/>
    <cellStyle name="Output" xfId="240" xr:uid="{00000000-0005-0000-0000-000058010000}"/>
    <cellStyle name="Podhlavička" xfId="241" xr:uid="{00000000-0005-0000-0000-000059010000}"/>
    <cellStyle name="pozice" xfId="242" xr:uid="{00000000-0005-0000-0000-00005A010000}"/>
    <cellStyle name="pozice 2" xfId="401" xr:uid="{00000000-0005-0000-0000-00005B010000}"/>
    <cellStyle name="pozice 3" xfId="369" xr:uid="{00000000-0005-0000-0000-00005C010000}"/>
    <cellStyle name="Poznámka 2" xfId="243" xr:uid="{00000000-0005-0000-0000-00005D010000}"/>
    <cellStyle name="Poznámka 2 2" xfId="329" xr:uid="{00000000-0005-0000-0000-00005E010000}"/>
    <cellStyle name="Prepojená bunka" xfId="244" xr:uid="{00000000-0005-0000-0000-00005F010000}"/>
    <cellStyle name="procent 2" xfId="245" xr:uid="{00000000-0005-0000-0000-000060010000}"/>
    <cellStyle name="procent 2 2" xfId="246" xr:uid="{00000000-0005-0000-0000-000061010000}"/>
    <cellStyle name="procent 2 2 2" xfId="403" xr:uid="{00000000-0005-0000-0000-000062010000}"/>
    <cellStyle name="procent 2 2 3" xfId="371" xr:uid="{00000000-0005-0000-0000-000063010000}"/>
    <cellStyle name="procent 2 3" xfId="402" xr:uid="{00000000-0005-0000-0000-000064010000}"/>
    <cellStyle name="procent 2 4" xfId="370" xr:uid="{00000000-0005-0000-0000-000065010000}"/>
    <cellStyle name="Procenta 2" xfId="247" xr:uid="{00000000-0005-0000-0000-000067010000}"/>
    <cellStyle name="Procenta 2 2" xfId="331" xr:uid="{00000000-0005-0000-0000-000068010000}"/>
    <cellStyle name="Procenta 3" xfId="248" xr:uid="{00000000-0005-0000-0000-000069010000}"/>
    <cellStyle name="Procenta 4" xfId="330" xr:uid="{00000000-0005-0000-0000-00006A010000}"/>
    <cellStyle name="Propojená buňka 2" xfId="249" xr:uid="{00000000-0005-0000-0000-00006B010000}"/>
    <cellStyle name="rozpočet" xfId="250" xr:uid="{00000000-0005-0000-0000-00006C010000}"/>
    <cellStyle name="Spolu" xfId="251" xr:uid="{00000000-0005-0000-0000-00006D010000}"/>
    <cellStyle name="Správně 2" xfId="252" xr:uid="{00000000-0005-0000-0000-00006E010000}"/>
    <cellStyle name="Standaard_005-A3-200 (5.3) - lars" xfId="253" xr:uid="{00000000-0005-0000-0000-00006F010000}"/>
    <cellStyle name="Styl 1" xfId="254" xr:uid="{00000000-0005-0000-0000-000070010000}"/>
    <cellStyle name="Styl 1 2" xfId="255" xr:uid="{00000000-0005-0000-0000-000071010000}"/>
    <cellStyle name="Styl 1 2 2" xfId="256" xr:uid="{00000000-0005-0000-0000-000072010000}"/>
    <cellStyle name="Styl 1 2 2 2" xfId="333" xr:uid="{00000000-0005-0000-0000-000073010000}"/>
    <cellStyle name="Styl 1 2 3" xfId="257" xr:uid="{00000000-0005-0000-0000-000074010000}"/>
    <cellStyle name="Styl 1 2 3 2" xfId="334" xr:uid="{00000000-0005-0000-0000-000075010000}"/>
    <cellStyle name="Styl 1 2 4" xfId="258" xr:uid="{00000000-0005-0000-0000-000076010000}"/>
    <cellStyle name="Styl 1 2 4 2" xfId="335" xr:uid="{00000000-0005-0000-0000-000077010000}"/>
    <cellStyle name="Styl 1 2 5" xfId="332" xr:uid="{00000000-0005-0000-0000-000078010000}"/>
    <cellStyle name="Styl 1 3" xfId="259" xr:uid="{00000000-0005-0000-0000-000079010000}"/>
    <cellStyle name="Styl 1 3 2" xfId="336" xr:uid="{00000000-0005-0000-0000-00007A010000}"/>
    <cellStyle name="Styl 1 4" xfId="260" xr:uid="{00000000-0005-0000-0000-00007B010000}"/>
    <cellStyle name="Styl 1 4 2" xfId="337" xr:uid="{00000000-0005-0000-0000-00007C010000}"/>
    <cellStyle name="Styl 1 5" xfId="261" xr:uid="{00000000-0005-0000-0000-00007D010000}"/>
    <cellStyle name="Styl 1_SO 001-70  VZT-POL" xfId="262" xr:uid="{00000000-0005-0000-0000-00007E010000}"/>
    <cellStyle name="Style 1" xfId="263" xr:uid="{00000000-0005-0000-0000-00007F010000}"/>
    <cellStyle name="Style 1 2" xfId="264" xr:uid="{00000000-0005-0000-0000-000080010000}"/>
    <cellStyle name="Style 1 2 2" xfId="339" xr:uid="{00000000-0005-0000-0000-000081010000}"/>
    <cellStyle name="Style 1 3" xfId="338" xr:uid="{00000000-0005-0000-0000-000082010000}"/>
    <cellStyle name="Štýl 1" xfId="265" xr:uid="{00000000-0005-0000-0000-000083010000}"/>
    <cellStyle name="text" xfId="266" xr:uid="{00000000-0005-0000-0000-000084010000}"/>
    <cellStyle name="Text upozornění 2" xfId="267" xr:uid="{00000000-0005-0000-0000-000085010000}"/>
    <cellStyle name="Text upozornenia" xfId="268" xr:uid="{00000000-0005-0000-0000-000086010000}"/>
    <cellStyle name="Title" xfId="269" xr:uid="{00000000-0005-0000-0000-000087010000}"/>
    <cellStyle name="titre1" xfId="270" xr:uid="{00000000-0005-0000-0000-000088010000}"/>
    <cellStyle name="titre2" xfId="271" xr:uid="{00000000-0005-0000-0000-000089010000}"/>
    <cellStyle name="Titul" xfId="272" xr:uid="{00000000-0005-0000-0000-00008A010000}"/>
    <cellStyle name="Total" xfId="273" xr:uid="{00000000-0005-0000-0000-00008B010000}"/>
    <cellStyle name="Vstup 2" xfId="274" xr:uid="{00000000-0005-0000-0000-00008C010000}"/>
    <cellStyle name="Výpočet 2" xfId="275" xr:uid="{00000000-0005-0000-0000-00008D010000}"/>
    <cellStyle name="Výstup 2" xfId="276" xr:uid="{00000000-0005-0000-0000-00008E010000}"/>
    <cellStyle name="Vysvětlující text 2" xfId="277" xr:uid="{00000000-0005-0000-0000-00008F010000}"/>
    <cellStyle name="Vysvetľujúci text" xfId="278" xr:uid="{00000000-0005-0000-0000-000090010000}"/>
    <cellStyle name="Währung" xfId="279" xr:uid="{00000000-0005-0000-0000-000091010000}"/>
    <cellStyle name="Warning Text" xfId="280" xr:uid="{00000000-0005-0000-0000-000092010000}"/>
    <cellStyle name="zamówienia" xfId="281" xr:uid="{00000000-0005-0000-0000-000093010000}"/>
    <cellStyle name="Zlá" xfId="282" xr:uid="{00000000-0005-0000-0000-000094010000}"/>
    <cellStyle name="Zvýraznění 1 2" xfId="283" xr:uid="{00000000-0005-0000-0000-000095010000}"/>
    <cellStyle name="Zvýraznění 2 2" xfId="284" xr:uid="{00000000-0005-0000-0000-000096010000}"/>
    <cellStyle name="Zvýraznění 3 2" xfId="285" xr:uid="{00000000-0005-0000-0000-000097010000}"/>
    <cellStyle name="Zvýraznění 4 2" xfId="286" xr:uid="{00000000-0005-0000-0000-000098010000}"/>
    <cellStyle name="Zvýraznění 5 2" xfId="287" xr:uid="{00000000-0005-0000-0000-000099010000}"/>
    <cellStyle name="Zvýraznění 6 2" xfId="288" xr:uid="{00000000-0005-0000-0000-00009A010000}"/>
    <cellStyle name="Zvýraznenie1" xfId="289" xr:uid="{00000000-0005-0000-0000-00009B010000}"/>
    <cellStyle name="Zvýraznenie2" xfId="290" xr:uid="{00000000-0005-0000-0000-00009C010000}"/>
    <cellStyle name="Zvýraznenie3" xfId="291" xr:uid="{00000000-0005-0000-0000-00009D010000}"/>
    <cellStyle name="Zvýraznenie4" xfId="292" xr:uid="{00000000-0005-0000-0000-00009E010000}"/>
    <cellStyle name="Zvýraznenie5" xfId="293" xr:uid="{00000000-0005-0000-0000-00009F010000}"/>
    <cellStyle name="Zvýraznenie6" xfId="294" xr:uid="{00000000-0005-0000-0000-0000A0010000}"/>
    <cellStyle name="쉼표 [0]_PAC1_Extra Works" xfId="295" xr:uid="{00000000-0005-0000-0000-0000A1010000}"/>
    <cellStyle name="표준_PAC1_Extra Works" xfId="296" xr:uid="{00000000-0005-0000-0000-0000A2010000}"/>
    <cellStyle name="桁区切り [0.00]_22Oct01Toyota Indirect Cost Summary Package-F(P&amp;W shop)" xfId="297" xr:uid="{00000000-0005-0000-0000-0000A3010000}"/>
    <cellStyle name="桁区切り_Package -F PROPOSED STAFF SCHEDULE 27,July,01" xfId="298" xr:uid="{00000000-0005-0000-0000-0000A4010000}"/>
    <cellStyle name="標準_031007Drawing schedule" xfId="299" xr:uid="{00000000-0005-0000-0000-0000A501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Right="0"/>
    <pageSetUpPr fitToPage="1"/>
  </sheetPr>
  <dimension ref="A1:M57"/>
  <sheetViews>
    <sheetView tabSelected="1" view="pageBreakPreview" topLeftCell="A6" zoomScale="145" zoomScaleNormal="85" zoomScaleSheetLayoutView="145" workbookViewId="0">
      <selection activeCell="G41" sqref="G41"/>
    </sheetView>
  </sheetViews>
  <sheetFormatPr defaultRowHeight="12" outlineLevelCol="1"/>
  <cols>
    <col min="1" max="1" width="11.7109375" style="6" customWidth="1" outlineLevel="1"/>
    <col min="2" max="2" width="60.5703125" style="7" customWidth="1"/>
    <col min="3" max="3" width="7.7109375" style="2" customWidth="1"/>
    <col min="4" max="4" width="6.7109375" style="8" customWidth="1"/>
    <col min="5" max="5" width="12.140625" style="3" customWidth="1"/>
    <col min="6" max="6" width="12" style="3" customWidth="1"/>
    <col min="7" max="7" width="9.85546875" style="3" bestFit="1" customWidth="1"/>
    <col min="8" max="8" width="10.140625" style="3" customWidth="1"/>
    <col min="9" max="9" width="12" style="3" bestFit="1" customWidth="1"/>
    <col min="10" max="16384" width="9.140625" style="3"/>
  </cols>
  <sheetData>
    <row r="1" spans="1:9" s="1" customFormat="1" ht="30.75" customHeight="1" thickBot="1">
      <c r="A1" s="17" t="s">
        <v>2</v>
      </c>
      <c r="B1" s="18" t="s">
        <v>3</v>
      </c>
      <c r="C1" s="18" t="s">
        <v>4</v>
      </c>
      <c r="D1" s="29" t="s">
        <v>5</v>
      </c>
      <c r="E1" s="35" t="s">
        <v>81</v>
      </c>
      <c r="F1" s="36" t="s">
        <v>82</v>
      </c>
      <c r="G1" s="37" t="s">
        <v>83</v>
      </c>
      <c r="H1" s="37" t="s">
        <v>84</v>
      </c>
      <c r="I1" s="37" t="s">
        <v>85</v>
      </c>
    </row>
    <row r="2" spans="1:9" s="1" customFormat="1" ht="6.75" customHeight="1" thickBot="1">
      <c r="A2" s="14"/>
      <c r="B2" s="15"/>
      <c r="C2" s="15"/>
      <c r="D2" s="30"/>
    </row>
    <row r="3" spans="1:9" s="1" customFormat="1" ht="15.75" thickBot="1">
      <c r="A3" s="67" t="s">
        <v>79</v>
      </c>
      <c r="B3" s="68"/>
      <c r="C3" s="68"/>
      <c r="D3" s="68"/>
      <c r="E3" s="43"/>
      <c r="F3" s="43"/>
      <c r="G3" s="43"/>
      <c r="H3" s="43"/>
      <c r="I3" s="44"/>
    </row>
    <row r="4" spans="1:9" s="1" customFormat="1" ht="12.75" thickBot="1">
      <c r="A4" s="52"/>
      <c r="B4" s="53"/>
      <c r="C4" s="54"/>
      <c r="D4" s="54"/>
      <c r="E4" s="55"/>
      <c r="F4" s="55"/>
      <c r="G4" s="55"/>
      <c r="H4" s="55"/>
      <c r="I4" s="56"/>
    </row>
    <row r="5" spans="1:9" s="1" customFormat="1" ht="13.5" thickBot="1">
      <c r="A5" s="45" t="s">
        <v>48</v>
      </c>
      <c r="B5" s="46" t="s">
        <v>45</v>
      </c>
      <c r="C5" s="47"/>
      <c r="D5" s="48"/>
      <c r="E5" s="49"/>
      <c r="F5" s="49"/>
      <c r="G5" s="50"/>
      <c r="H5" s="50"/>
      <c r="I5" s="51">
        <f>SUM(I6:I21)</f>
        <v>147546.6</v>
      </c>
    </row>
    <row r="6" spans="1:9" s="1" customFormat="1" ht="139.5" customHeight="1">
      <c r="A6" s="16" t="s">
        <v>49</v>
      </c>
      <c r="B6" s="9" t="s">
        <v>60</v>
      </c>
      <c r="C6" s="5">
        <v>1</v>
      </c>
      <c r="D6" s="31" t="s">
        <v>1</v>
      </c>
      <c r="E6" s="38">
        <v>90069</v>
      </c>
      <c r="F6" s="39">
        <f>E6*0.1</f>
        <v>9006.9</v>
      </c>
      <c r="G6" s="40">
        <f>C6*E6</f>
        <v>90069</v>
      </c>
      <c r="H6" s="40">
        <f>C6*F6</f>
        <v>9006.9</v>
      </c>
      <c r="I6" s="41">
        <f>H6+G6</f>
        <v>99075.9</v>
      </c>
    </row>
    <row r="7" spans="1:9" s="22" customFormat="1" ht="25.5" customHeight="1">
      <c r="A7" s="16" t="s">
        <v>50</v>
      </c>
      <c r="B7" s="9" t="s">
        <v>46</v>
      </c>
      <c r="C7" s="5">
        <v>2</v>
      </c>
      <c r="D7" s="31" t="s">
        <v>1</v>
      </c>
      <c r="E7" s="38">
        <v>1818</v>
      </c>
      <c r="F7" s="39">
        <f t="shared" ref="F7:F12" si="0">E7*0.1</f>
        <v>181.8</v>
      </c>
      <c r="G7" s="40">
        <f>C7*E7</f>
        <v>3636</v>
      </c>
      <c r="H7" s="40">
        <f>C7*F7</f>
        <v>363.6</v>
      </c>
      <c r="I7" s="41">
        <f>H7+G7</f>
        <v>3999.6</v>
      </c>
    </row>
    <row r="8" spans="1:9" s="1" customFormat="1" ht="14.25" customHeight="1">
      <c r="A8" s="16" t="s">
        <v>51</v>
      </c>
      <c r="B8" s="9" t="s">
        <v>34</v>
      </c>
      <c r="C8" s="5">
        <v>1</v>
      </c>
      <c r="D8" s="31" t="s">
        <v>1</v>
      </c>
      <c r="E8" s="38">
        <v>1300</v>
      </c>
      <c r="F8" s="39">
        <v>0</v>
      </c>
      <c r="G8" s="40">
        <f t="shared" ref="G8:G21" si="1">C8*E8</f>
        <v>1300</v>
      </c>
      <c r="H8" s="40">
        <f t="shared" ref="H8:H21" si="2">C8*F8</f>
        <v>0</v>
      </c>
      <c r="I8" s="41">
        <f t="shared" ref="I8:I21" si="3">H8+G8</f>
        <v>1300</v>
      </c>
    </row>
    <row r="9" spans="1:9" s="22" customFormat="1" ht="25.5" customHeight="1">
      <c r="A9" s="16" t="s">
        <v>52</v>
      </c>
      <c r="B9" s="11" t="s">
        <v>69</v>
      </c>
      <c r="C9" s="5">
        <v>1</v>
      </c>
      <c r="D9" s="31" t="s">
        <v>1</v>
      </c>
      <c r="E9" s="38">
        <v>2536</v>
      </c>
      <c r="F9" s="39">
        <f>E9*0.3</f>
        <v>760.8</v>
      </c>
      <c r="G9" s="40">
        <f t="shared" si="1"/>
        <v>2536</v>
      </c>
      <c r="H9" s="40">
        <f t="shared" si="2"/>
        <v>760.8</v>
      </c>
      <c r="I9" s="41">
        <f t="shared" si="3"/>
        <v>3296.8</v>
      </c>
    </row>
    <row r="10" spans="1:9" s="22" customFormat="1" ht="25.5" customHeight="1">
      <c r="A10" s="16" t="s">
        <v>53</v>
      </c>
      <c r="B10" s="11" t="s">
        <v>61</v>
      </c>
      <c r="C10" s="5">
        <v>1</v>
      </c>
      <c r="D10" s="31" t="s">
        <v>1</v>
      </c>
      <c r="E10" s="38">
        <v>1963</v>
      </c>
      <c r="F10" s="39">
        <f>E10*0.3</f>
        <v>588.9</v>
      </c>
      <c r="G10" s="40">
        <f t="shared" si="1"/>
        <v>1963</v>
      </c>
      <c r="H10" s="40">
        <f t="shared" si="2"/>
        <v>588.9</v>
      </c>
      <c r="I10" s="41">
        <f t="shared" si="3"/>
        <v>2551.9</v>
      </c>
    </row>
    <row r="11" spans="1:9" s="22" customFormat="1" ht="25.5" customHeight="1">
      <c r="A11" s="16" t="s">
        <v>54</v>
      </c>
      <c r="B11" s="9" t="s">
        <v>62</v>
      </c>
      <c r="C11" s="5">
        <v>1</v>
      </c>
      <c r="D11" s="31" t="s">
        <v>1</v>
      </c>
      <c r="E11" s="38">
        <v>3372</v>
      </c>
      <c r="F11" s="39">
        <f>E11*0.3</f>
        <v>1011.5999999999999</v>
      </c>
      <c r="G11" s="40">
        <f t="shared" si="1"/>
        <v>3372</v>
      </c>
      <c r="H11" s="40">
        <f t="shared" si="2"/>
        <v>1011.5999999999999</v>
      </c>
      <c r="I11" s="41">
        <f t="shared" si="3"/>
        <v>4383.6000000000004</v>
      </c>
    </row>
    <row r="12" spans="1:9" s="22" customFormat="1" ht="14.25" customHeight="1">
      <c r="A12" s="16" t="s">
        <v>63</v>
      </c>
      <c r="B12" s="9" t="s">
        <v>64</v>
      </c>
      <c r="C12" s="5">
        <v>1</v>
      </c>
      <c r="D12" s="31" t="s">
        <v>1</v>
      </c>
      <c r="E12" s="38">
        <v>9545</v>
      </c>
      <c r="F12" s="39">
        <f t="shared" si="0"/>
        <v>954.5</v>
      </c>
      <c r="G12" s="40">
        <f t="shared" si="1"/>
        <v>9545</v>
      </c>
      <c r="H12" s="40">
        <f t="shared" si="2"/>
        <v>954.5</v>
      </c>
      <c r="I12" s="41">
        <f t="shared" si="3"/>
        <v>10499.5</v>
      </c>
    </row>
    <row r="13" spans="1:9" s="22" customFormat="1" ht="25.5" customHeight="1">
      <c r="A13" s="16" t="s">
        <v>66</v>
      </c>
      <c r="B13" s="9" t="s">
        <v>65</v>
      </c>
      <c r="C13" s="5">
        <v>1</v>
      </c>
      <c r="D13" s="31" t="s">
        <v>1</v>
      </c>
      <c r="E13" s="38">
        <v>551</v>
      </c>
      <c r="F13" s="39">
        <f>E13*0.3</f>
        <v>165.29999999999998</v>
      </c>
      <c r="G13" s="40">
        <f t="shared" si="1"/>
        <v>551</v>
      </c>
      <c r="H13" s="40">
        <f t="shared" si="2"/>
        <v>165.29999999999998</v>
      </c>
      <c r="I13" s="41">
        <f t="shared" si="3"/>
        <v>716.3</v>
      </c>
    </row>
    <row r="14" spans="1:9" s="1" customFormat="1" ht="24.75" customHeight="1">
      <c r="A14" s="16" t="s">
        <v>67</v>
      </c>
      <c r="B14" s="11" t="s">
        <v>68</v>
      </c>
      <c r="C14" s="5">
        <v>1</v>
      </c>
      <c r="D14" s="31" t="s">
        <v>1</v>
      </c>
      <c r="E14" s="38">
        <v>1835</v>
      </c>
      <c r="F14" s="39">
        <f>E14*0.3</f>
        <v>550.5</v>
      </c>
      <c r="G14" s="40">
        <f t="shared" si="1"/>
        <v>1835</v>
      </c>
      <c r="H14" s="40">
        <f t="shared" si="2"/>
        <v>550.5</v>
      </c>
      <c r="I14" s="41">
        <f t="shared" si="3"/>
        <v>2385.5</v>
      </c>
    </row>
    <row r="15" spans="1:9" s="1" customFormat="1" ht="24.75" customHeight="1">
      <c r="A15" s="16" t="s">
        <v>55</v>
      </c>
      <c r="B15" s="11" t="s">
        <v>70</v>
      </c>
      <c r="C15" s="5">
        <v>1</v>
      </c>
      <c r="D15" s="31" t="s">
        <v>1</v>
      </c>
      <c r="E15" s="38">
        <v>424</v>
      </c>
      <c r="F15" s="39">
        <f>E15*0.3</f>
        <v>127.19999999999999</v>
      </c>
      <c r="G15" s="40">
        <f t="shared" si="1"/>
        <v>424</v>
      </c>
      <c r="H15" s="40">
        <f t="shared" si="2"/>
        <v>127.19999999999999</v>
      </c>
      <c r="I15" s="41">
        <f t="shared" si="3"/>
        <v>551.20000000000005</v>
      </c>
    </row>
    <row r="16" spans="1:9" s="1" customFormat="1" ht="26.25" customHeight="1">
      <c r="A16" s="16" t="s">
        <v>56</v>
      </c>
      <c r="B16" s="10" t="s">
        <v>71</v>
      </c>
      <c r="C16" s="5">
        <v>1</v>
      </c>
      <c r="D16" s="31" t="s">
        <v>1</v>
      </c>
      <c r="E16" s="38">
        <v>1383</v>
      </c>
      <c r="F16" s="39">
        <f>E16*0.3</f>
        <v>414.9</v>
      </c>
      <c r="G16" s="40">
        <f t="shared" si="1"/>
        <v>1383</v>
      </c>
      <c r="H16" s="40">
        <f t="shared" si="2"/>
        <v>414.9</v>
      </c>
      <c r="I16" s="41">
        <f t="shared" si="3"/>
        <v>1797.9</v>
      </c>
    </row>
    <row r="17" spans="1:9" s="1" customFormat="1" ht="26.25" customHeight="1">
      <c r="A17" s="16" t="s">
        <v>57</v>
      </c>
      <c r="B17" s="10" t="s">
        <v>72</v>
      </c>
      <c r="C17" s="5">
        <v>1</v>
      </c>
      <c r="D17" s="31" t="s">
        <v>1</v>
      </c>
      <c r="E17" s="38">
        <v>1383</v>
      </c>
      <c r="F17" s="39">
        <f>E17*0.3</f>
        <v>414.9</v>
      </c>
      <c r="G17" s="40">
        <f t="shared" si="1"/>
        <v>1383</v>
      </c>
      <c r="H17" s="40">
        <f t="shared" si="2"/>
        <v>414.9</v>
      </c>
      <c r="I17" s="41">
        <f t="shared" si="3"/>
        <v>1797.9</v>
      </c>
    </row>
    <row r="18" spans="1:9" s="1" customFormat="1" ht="36">
      <c r="A18" s="16" t="s">
        <v>80</v>
      </c>
      <c r="B18" s="10" t="s">
        <v>41</v>
      </c>
      <c r="C18" s="5">
        <v>9</v>
      </c>
      <c r="D18" s="31" t="s">
        <v>6</v>
      </c>
      <c r="E18" s="38">
        <v>545</v>
      </c>
      <c r="F18" s="39">
        <f>E18*0.5</f>
        <v>272.5</v>
      </c>
      <c r="G18" s="40">
        <f t="shared" si="1"/>
        <v>4905</v>
      </c>
      <c r="H18" s="40">
        <f t="shared" si="2"/>
        <v>2452.5</v>
      </c>
      <c r="I18" s="41">
        <f t="shared" si="3"/>
        <v>7357.5</v>
      </c>
    </row>
    <row r="19" spans="1:9" s="1" customFormat="1" ht="36">
      <c r="A19" s="16" t="s">
        <v>58</v>
      </c>
      <c r="B19" s="11" t="s">
        <v>73</v>
      </c>
      <c r="C19" s="5">
        <v>1</v>
      </c>
      <c r="D19" s="31" t="s">
        <v>8</v>
      </c>
      <c r="E19" s="38">
        <v>479</v>
      </c>
      <c r="F19" s="39">
        <f>E19*0.5</f>
        <v>239.5</v>
      </c>
      <c r="G19" s="40">
        <f t="shared" si="1"/>
        <v>479</v>
      </c>
      <c r="H19" s="40">
        <f t="shared" si="2"/>
        <v>239.5</v>
      </c>
      <c r="I19" s="41">
        <f t="shared" si="3"/>
        <v>718.5</v>
      </c>
    </row>
    <row r="20" spans="1:9" s="1" customFormat="1" ht="36">
      <c r="A20" s="16" t="s">
        <v>77</v>
      </c>
      <c r="B20" s="11" t="s">
        <v>78</v>
      </c>
      <c r="C20" s="5">
        <v>1</v>
      </c>
      <c r="D20" s="31" t="s">
        <v>8</v>
      </c>
      <c r="E20" s="38">
        <v>583</v>
      </c>
      <c r="F20" s="39">
        <f>E20*0.5</f>
        <v>291.5</v>
      </c>
      <c r="G20" s="40">
        <f t="shared" si="1"/>
        <v>583</v>
      </c>
      <c r="H20" s="40">
        <f t="shared" si="2"/>
        <v>291.5</v>
      </c>
      <c r="I20" s="41">
        <f t="shared" si="3"/>
        <v>874.5</v>
      </c>
    </row>
    <row r="21" spans="1:9" s="1" customFormat="1" ht="28.5" customHeight="1">
      <c r="A21" s="16" t="s">
        <v>59</v>
      </c>
      <c r="B21" s="11" t="s">
        <v>47</v>
      </c>
      <c r="C21" s="5">
        <v>6</v>
      </c>
      <c r="D21" s="31" t="s">
        <v>8</v>
      </c>
      <c r="E21" s="38">
        <v>1040</v>
      </c>
      <c r="F21" s="39">
        <v>0</v>
      </c>
      <c r="G21" s="40">
        <f t="shared" si="1"/>
        <v>6240</v>
      </c>
      <c r="H21" s="40">
        <f t="shared" si="2"/>
        <v>0</v>
      </c>
      <c r="I21" s="41">
        <f t="shared" si="3"/>
        <v>6240</v>
      </c>
    </row>
    <row r="22" spans="1:9" s="1" customFormat="1" ht="12.75" thickBot="1">
      <c r="A22" s="16" t="s">
        <v>10</v>
      </c>
      <c r="B22" s="12" t="s">
        <v>38</v>
      </c>
      <c r="C22" s="5"/>
      <c r="D22" s="31"/>
      <c r="E22" s="40"/>
      <c r="F22" s="40"/>
      <c r="G22" s="41"/>
    </row>
    <row r="23" spans="1:9" s="4" customFormat="1" ht="13.5" thickBot="1">
      <c r="A23" s="19" t="s">
        <v>33</v>
      </c>
      <c r="B23" s="71" t="s">
        <v>75</v>
      </c>
      <c r="C23" s="71"/>
      <c r="D23" s="71"/>
      <c r="E23" s="71"/>
      <c r="F23" s="71"/>
      <c r="G23" s="71"/>
      <c r="H23" s="71"/>
      <c r="I23" s="42">
        <f>SUM(I24:I37)</f>
        <v>50317.5</v>
      </c>
    </row>
    <row r="24" spans="1:9">
      <c r="A24" s="16" t="s">
        <v>21</v>
      </c>
      <c r="B24" s="13" t="s">
        <v>19</v>
      </c>
      <c r="C24" s="21">
        <v>1</v>
      </c>
      <c r="D24" s="32" t="s">
        <v>1</v>
      </c>
      <c r="E24" s="66">
        <v>0</v>
      </c>
      <c r="F24" s="39">
        <v>7000</v>
      </c>
      <c r="G24" s="40">
        <f>C24*E24</f>
        <v>0</v>
      </c>
      <c r="H24" s="40">
        <f>F24*C24</f>
        <v>7000</v>
      </c>
      <c r="I24" s="41">
        <f t="shared" ref="I24" si="4">H24+G24</f>
        <v>7000</v>
      </c>
    </row>
    <row r="25" spans="1:9">
      <c r="A25" s="16" t="s">
        <v>39</v>
      </c>
      <c r="B25" s="10" t="s">
        <v>86</v>
      </c>
      <c r="C25" s="21">
        <v>1</v>
      </c>
      <c r="D25" s="32" t="s">
        <v>1</v>
      </c>
      <c r="E25" s="38">
        <v>0</v>
      </c>
      <c r="F25" s="39">
        <v>7000</v>
      </c>
      <c r="G25" s="40">
        <f t="shared" ref="G25:G27" si="5">C25*E25</f>
        <v>0</v>
      </c>
      <c r="H25" s="40">
        <f t="shared" ref="H25:H27" si="6">F25*C25</f>
        <v>7000</v>
      </c>
      <c r="I25" s="41">
        <f t="shared" ref="I25:I37" si="7">H25+G25</f>
        <v>7000</v>
      </c>
    </row>
    <row r="26" spans="1:9">
      <c r="A26" s="16" t="s">
        <v>22</v>
      </c>
      <c r="B26" s="10" t="s">
        <v>11</v>
      </c>
      <c r="C26" s="21">
        <v>15</v>
      </c>
      <c r="D26" s="32" t="s">
        <v>0</v>
      </c>
      <c r="E26" s="38">
        <v>60</v>
      </c>
      <c r="F26" s="39">
        <v>80</v>
      </c>
      <c r="G26" s="40">
        <f t="shared" si="5"/>
        <v>900</v>
      </c>
      <c r="H26" s="40">
        <f t="shared" si="6"/>
        <v>1200</v>
      </c>
      <c r="I26" s="41">
        <f t="shared" si="7"/>
        <v>2100</v>
      </c>
    </row>
    <row r="27" spans="1:9">
      <c r="A27" s="16" t="s">
        <v>23</v>
      </c>
      <c r="B27" s="10" t="s">
        <v>12</v>
      </c>
      <c r="C27" s="21">
        <v>9</v>
      </c>
      <c r="D27" s="32" t="s">
        <v>40</v>
      </c>
      <c r="E27" s="38">
        <v>60</v>
      </c>
      <c r="F27" s="39">
        <v>80</v>
      </c>
      <c r="G27" s="40">
        <f t="shared" si="5"/>
        <v>540</v>
      </c>
      <c r="H27" s="40">
        <f t="shared" si="6"/>
        <v>720</v>
      </c>
      <c r="I27" s="41">
        <f t="shared" si="7"/>
        <v>1260</v>
      </c>
    </row>
    <row r="28" spans="1:9">
      <c r="A28" s="16" t="s">
        <v>24</v>
      </c>
      <c r="B28" s="10" t="s">
        <v>13</v>
      </c>
      <c r="C28" s="21">
        <v>3</v>
      </c>
      <c r="D28" s="32" t="s">
        <v>0</v>
      </c>
      <c r="E28" s="38">
        <v>60</v>
      </c>
      <c r="F28" s="39">
        <v>650</v>
      </c>
      <c r="G28" s="40">
        <f t="shared" ref="G28:G31" si="8">C28*E28</f>
        <v>180</v>
      </c>
      <c r="H28" s="40">
        <f t="shared" ref="H28:H31" si="9">C28*F28</f>
        <v>1950</v>
      </c>
      <c r="I28" s="41">
        <f t="shared" si="7"/>
        <v>2130</v>
      </c>
    </row>
    <row r="29" spans="1:9">
      <c r="A29" s="16" t="s">
        <v>25</v>
      </c>
      <c r="B29" s="10" t="s">
        <v>7</v>
      </c>
      <c r="C29" s="21">
        <v>2</v>
      </c>
      <c r="D29" s="32" t="s">
        <v>1</v>
      </c>
      <c r="E29" s="38">
        <v>50</v>
      </c>
      <c r="F29" s="39">
        <v>150</v>
      </c>
      <c r="G29" s="40">
        <f t="shared" si="8"/>
        <v>100</v>
      </c>
      <c r="H29" s="40">
        <f t="shared" si="9"/>
        <v>300</v>
      </c>
      <c r="I29" s="41">
        <f t="shared" si="7"/>
        <v>400</v>
      </c>
    </row>
    <row r="30" spans="1:9">
      <c r="A30" s="16" t="s">
        <v>26</v>
      </c>
      <c r="B30" s="13" t="s">
        <v>14</v>
      </c>
      <c r="C30" s="21">
        <v>8</v>
      </c>
      <c r="D30" s="32" t="s">
        <v>9</v>
      </c>
      <c r="E30" s="38">
        <v>0</v>
      </c>
      <c r="F30" s="39">
        <v>600</v>
      </c>
      <c r="G30" s="40">
        <f t="shared" si="8"/>
        <v>0</v>
      </c>
      <c r="H30" s="40">
        <f t="shared" si="9"/>
        <v>4800</v>
      </c>
      <c r="I30" s="41">
        <f t="shared" si="7"/>
        <v>4800</v>
      </c>
    </row>
    <row r="31" spans="1:9">
      <c r="A31" s="16" t="s">
        <v>27</v>
      </c>
      <c r="B31" s="10" t="s">
        <v>18</v>
      </c>
      <c r="C31" s="21">
        <v>1</v>
      </c>
      <c r="D31" s="32" t="s">
        <v>1</v>
      </c>
      <c r="E31" s="38">
        <v>25</v>
      </c>
      <c r="F31" s="39">
        <f t="shared" ref="F31" si="10">E31*0.1</f>
        <v>2.5</v>
      </c>
      <c r="G31" s="40">
        <f t="shared" si="8"/>
        <v>25</v>
      </c>
      <c r="H31" s="40">
        <f t="shared" si="9"/>
        <v>2.5</v>
      </c>
      <c r="I31" s="41">
        <f t="shared" si="7"/>
        <v>27.5</v>
      </c>
    </row>
    <row r="32" spans="1:9">
      <c r="A32" s="16" t="s">
        <v>28</v>
      </c>
      <c r="B32" s="10" t="s">
        <v>15</v>
      </c>
      <c r="C32" s="21">
        <v>1</v>
      </c>
      <c r="D32" s="32" t="s">
        <v>1</v>
      </c>
      <c r="E32" s="38">
        <v>7000</v>
      </c>
      <c r="F32" s="39">
        <v>0</v>
      </c>
      <c r="G32" s="40">
        <f t="shared" ref="G32:G37" si="11">C32*E32</f>
        <v>7000</v>
      </c>
      <c r="H32" s="40">
        <f t="shared" ref="H32:H37" si="12">C32*F32</f>
        <v>0</v>
      </c>
      <c r="I32" s="41">
        <f t="shared" si="7"/>
        <v>7000</v>
      </c>
    </row>
    <row r="33" spans="1:13">
      <c r="A33" s="16" t="s">
        <v>29</v>
      </c>
      <c r="B33" s="10" t="s">
        <v>16</v>
      </c>
      <c r="C33" s="20">
        <v>1</v>
      </c>
      <c r="D33" s="32" t="s">
        <v>1</v>
      </c>
      <c r="E33" s="38">
        <v>8000</v>
      </c>
      <c r="F33" s="39">
        <v>0</v>
      </c>
      <c r="G33" s="40">
        <f t="shared" si="11"/>
        <v>8000</v>
      </c>
      <c r="H33" s="40">
        <f t="shared" si="12"/>
        <v>0</v>
      </c>
      <c r="I33" s="41">
        <f t="shared" si="7"/>
        <v>8000</v>
      </c>
    </row>
    <row r="34" spans="1:13">
      <c r="A34" s="16" t="s">
        <v>30</v>
      </c>
      <c r="B34" s="10" t="s">
        <v>17</v>
      </c>
      <c r="C34" s="20">
        <v>1</v>
      </c>
      <c r="D34" s="32" t="s">
        <v>1</v>
      </c>
      <c r="E34" s="38">
        <v>5000</v>
      </c>
      <c r="F34" s="39">
        <v>0</v>
      </c>
      <c r="G34" s="40">
        <f t="shared" si="11"/>
        <v>5000</v>
      </c>
      <c r="H34" s="40">
        <f t="shared" si="12"/>
        <v>0</v>
      </c>
      <c r="I34" s="41">
        <f t="shared" si="7"/>
        <v>5000</v>
      </c>
    </row>
    <row r="35" spans="1:13">
      <c r="A35" s="16" t="s">
        <v>31</v>
      </c>
      <c r="B35" s="10" t="s">
        <v>74</v>
      </c>
      <c r="C35" s="20">
        <v>1</v>
      </c>
      <c r="D35" s="32" t="s">
        <v>1</v>
      </c>
      <c r="E35" s="38">
        <v>2500</v>
      </c>
      <c r="F35" s="39">
        <v>0</v>
      </c>
      <c r="G35" s="40">
        <f t="shared" si="11"/>
        <v>2500</v>
      </c>
      <c r="H35" s="40">
        <f t="shared" si="12"/>
        <v>0</v>
      </c>
      <c r="I35" s="41">
        <f t="shared" si="7"/>
        <v>2500</v>
      </c>
    </row>
    <row r="36" spans="1:13">
      <c r="A36" s="16" t="s">
        <v>32</v>
      </c>
      <c r="B36" s="10" t="s">
        <v>42</v>
      </c>
      <c r="C36" s="20">
        <v>4</v>
      </c>
      <c r="D36" s="32" t="s">
        <v>9</v>
      </c>
      <c r="E36" s="38">
        <v>650</v>
      </c>
      <c r="F36" s="39">
        <v>0</v>
      </c>
      <c r="G36" s="40">
        <f t="shared" si="11"/>
        <v>2600</v>
      </c>
      <c r="H36" s="40">
        <f t="shared" si="12"/>
        <v>0</v>
      </c>
      <c r="I36" s="41">
        <f t="shared" si="7"/>
        <v>2600</v>
      </c>
    </row>
    <row r="37" spans="1:13">
      <c r="A37" s="16" t="s">
        <v>44</v>
      </c>
      <c r="B37" s="10" t="s">
        <v>43</v>
      </c>
      <c r="C37" s="20">
        <v>1</v>
      </c>
      <c r="D37" s="32" t="s">
        <v>1</v>
      </c>
      <c r="E37" s="38">
        <v>500</v>
      </c>
      <c r="F37" s="39">
        <v>0</v>
      </c>
      <c r="G37" s="40">
        <f t="shared" si="11"/>
        <v>500</v>
      </c>
      <c r="H37" s="40">
        <f t="shared" si="12"/>
        <v>0</v>
      </c>
      <c r="I37" s="41">
        <f t="shared" si="7"/>
        <v>500</v>
      </c>
    </row>
    <row r="38" spans="1:13" s="24" customFormat="1">
      <c r="A38" s="16"/>
      <c r="B38" s="13"/>
      <c r="C38" s="20"/>
      <c r="D38" s="32"/>
      <c r="E38" s="40"/>
      <c r="F38" s="40"/>
      <c r="G38" s="41"/>
    </row>
    <row r="39" spans="1:13" s="24" customFormat="1" ht="42" customHeight="1">
      <c r="A39" s="23" t="s">
        <v>20</v>
      </c>
      <c r="B39" s="25" t="s">
        <v>76</v>
      </c>
      <c r="C39" s="20"/>
      <c r="D39" s="32"/>
      <c r="E39" s="40"/>
      <c r="F39" s="40"/>
      <c r="G39" s="41"/>
    </row>
    <row r="40" spans="1:13" s="24" customFormat="1" ht="24">
      <c r="A40" s="23" t="s">
        <v>20</v>
      </c>
      <c r="B40" s="26" t="s">
        <v>35</v>
      </c>
      <c r="C40" s="20"/>
      <c r="D40" s="32"/>
      <c r="E40" s="40"/>
      <c r="F40" s="40"/>
      <c r="G40" s="41"/>
    </row>
    <row r="41" spans="1:13" s="24" customFormat="1" ht="102" customHeight="1">
      <c r="A41" s="23" t="s">
        <v>20</v>
      </c>
      <c r="B41" s="25" t="s">
        <v>36</v>
      </c>
      <c r="C41" s="20"/>
      <c r="D41" s="32"/>
      <c r="E41" s="40"/>
      <c r="F41" s="40"/>
      <c r="G41" s="41"/>
    </row>
    <row r="42" spans="1:13" s="24" customFormat="1" ht="24.75" thickBot="1">
      <c r="A42" s="27" t="s">
        <v>20</v>
      </c>
      <c r="B42" s="28" t="s">
        <v>37</v>
      </c>
      <c r="C42" s="33"/>
      <c r="D42" s="34"/>
      <c r="E42" s="40"/>
      <c r="F42" s="40"/>
      <c r="G42" s="41"/>
      <c r="H42" s="3"/>
      <c r="I42" s="3"/>
      <c r="J42" s="3"/>
      <c r="K42" s="3"/>
    </row>
    <row r="43" spans="1:13" s="1" customFormat="1" ht="15.75" thickBot="1">
      <c r="A43" s="63"/>
      <c r="B43" s="64"/>
      <c r="C43" s="64"/>
      <c r="D43" s="64"/>
      <c r="E43" s="64"/>
      <c r="F43" s="64"/>
      <c r="G43" s="64"/>
      <c r="H43" s="64"/>
      <c r="I43" s="65">
        <f>I23+I5</f>
        <v>197864.1</v>
      </c>
      <c r="J43" s="57"/>
      <c r="K43" s="58"/>
      <c r="L43" s="58"/>
      <c r="M43" s="59"/>
    </row>
    <row r="44" spans="1:13" s="1" customFormat="1" ht="15.75" customHeight="1" thickBot="1">
      <c r="A44" s="69"/>
      <c r="B44" s="70"/>
      <c r="C44" s="70"/>
      <c r="D44" s="70"/>
      <c r="E44" s="70"/>
      <c r="F44" s="70"/>
      <c r="G44" s="70"/>
      <c r="H44" s="70"/>
      <c r="I44" s="70"/>
      <c r="J44" s="60"/>
      <c r="K44" s="61"/>
      <c r="L44" s="61"/>
      <c r="M44" s="62"/>
    </row>
    <row r="53" spans="5:9">
      <c r="E53" s="24"/>
      <c r="F53" s="24"/>
      <c r="G53" s="24"/>
      <c r="H53" s="24"/>
      <c r="I53" s="24"/>
    </row>
    <row r="54" spans="5:9">
      <c r="E54" s="24"/>
      <c r="F54" s="24"/>
      <c r="G54" s="24"/>
      <c r="H54" s="24"/>
      <c r="I54" s="24"/>
    </row>
    <row r="55" spans="5:9">
      <c r="E55" s="24"/>
      <c r="F55" s="24"/>
      <c r="G55" s="24"/>
      <c r="H55" s="24"/>
      <c r="I55" s="24"/>
    </row>
    <row r="56" spans="5:9">
      <c r="E56" s="24"/>
      <c r="F56" s="24"/>
      <c r="G56" s="24"/>
      <c r="H56" s="24"/>
      <c r="I56" s="24"/>
    </row>
    <row r="57" spans="5:9">
      <c r="E57" s="24"/>
      <c r="F57" s="24"/>
      <c r="G57" s="24"/>
      <c r="H57" s="24"/>
      <c r="I57" s="24"/>
    </row>
  </sheetData>
  <autoFilter ref="A2:D45" xr:uid="{E9AF7BAD-20E0-42AB-9F6C-BBDF0522326F}"/>
  <mergeCells count="3">
    <mergeCell ref="A3:D3"/>
    <mergeCell ref="A44:I44"/>
    <mergeCell ref="B23:H23"/>
  </mergeCells>
  <phoneticPr fontId="0" type="noConversion"/>
  <conditionalFormatting sqref="D1:D2 D45:D1048576 D24:D42">
    <cfRule type="containsText" dxfId="14" priority="2904" operator="containsText" text="kpl">
      <formula>NOT(ISERROR(SEARCH("kpl",D1)))</formula>
    </cfRule>
  </conditionalFormatting>
  <conditionalFormatting sqref="D4">
    <cfRule type="containsText" dxfId="13" priority="963" operator="containsText" text="kpl">
      <formula>NOT(ISERROR(SEARCH("kpl",D4)))</formula>
    </cfRule>
  </conditionalFormatting>
  <conditionalFormatting sqref="D22 D5">
    <cfRule type="containsText" dxfId="12" priority="207" operator="containsText" text="kpl">
      <formula>NOT(ISERROR(SEARCH("kpl",D5)))</formula>
    </cfRule>
  </conditionalFormatting>
  <conditionalFormatting sqref="D6">
    <cfRule type="containsText" dxfId="11" priority="205" operator="containsText" text="kpl">
      <formula>NOT(ISERROR(SEARCH("kpl",D6)))</formula>
    </cfRule>
  </conditionalFormatting>
  <conditionalFormatting sqref="D8">
    <cfRule type="containsText" dxfId="10" priority="199" operator="containsText" text="kpl">
      <formula>NOT(ISERROR(SEARCH("kpl",D8)))</formula>
    </cfRule>
  </conditionalFormatting>
  <conditionalFormatting sqref="D17">
    <cfRule type="containsText" dxfId="9" priority="196" operator="containsText" text="kpl">
      <formula>NOT(ISERROR(SEARCH("kpl",D17)))</formula>
    </cfRule>
  </conditionalFormatting>
  <conditionalFormatting sqref="D7">
    <cfRule type="containsText" dxfId="8" priority="187" operator="containsText" text="kpl">
      <formula>NOT(ISERROR(SEARCH("kpl",D7)))</formula>
    </cfRule>
  </conditionalFormatting>
  <conditionalFormatting sqref="D11:D13">
    <cfRule type="containsText" dxfId="7" priority="185" operator="containsText" text="kpl">
      <formula>NOT(ISERROR(SEARCH("kpl",D11)))</formula>
    </cfRule>
  </conditionalFormatting>
  <conditionalFormatting sqref="D9:D10">
    <cfRule type="containsText" dxfId="6" priority="180" operator="containsText" text="kpl">
      <formula>NOT(ISERROR(SEARCH("kpl",D9)))</formula>
    </cfRule>
  </conditionalFormatting>
  <conditionalFormatting sqref="D15">
    <cfRule type="containsText" dxfId="5" priority="172" operator="containsText" text="kpl">
      <formula>NOT(ISERROR(SEARCH("kpl",D15)))</formula>
    </cfRule>
  </conditionalFormatting>
  <conditionalFormatting sqref="D14">
    <cfRule type="containsText" dxfId="4" priority="171" operator="containsText" text="kpl">
      <formula>NOT(ISERROR(SEARCH("kpl",D14)))</formula>
    </cfRule>
  </conditionalFormatting>
  <conditionalFormatting sqref="D16">
    <cfRule type="containsText" dxfId="3" priority="156" operator="containsText" text="kpl">
      <formula>NOT(ISERROR(SEARCH("kpl",D16)))</formula>
    </cfRule>
  </conditionalFormatting>
  <conditionalFormatting sqref="D18">
    <cfRule type="containsText" dxfId="2" priority="155" operator="containsText" text="kpl">
      <formula>NOT(ISERROR(SEARCH("kpl",D18)))</formula>
    </cfRule>
  </conditionalFormatting>
  <conditionalFormatting sqref="D19:D20">
    <cfRule type="containsText" dxfId="1" priority="141" operator="containsText" text="kpl">
      <formula>NOT(ISERROR(SEARCH("kpl",D19)))</formula>
    </cfRule>
  </conditionalFormatting>
  <conditionalFormatting sqref="D21">
    <cfRule type="containsText" dxfId="0" priority="138" operator="containsText" text="kpl">
      <formula>NOT(ISERROR(SEARCH("kpl",D21)))</formula>
    </cfRule>
  </conditionalFormatting>
  <printOptions horizontalCentered="1"/>
  <pageMargins left="0.31496062992125984" right="0.31496062992125984" top="0.70866141732283472" bottom="0.51181102362204722" header="0.23622047244094491" footer="0.23622047244094491"/>
  <pageSetup paperSize="9" scale="70" fitToHeight="0" orientation="portrait" r:id="rId1"/>
  <headerFooter alignWithMargins="0">
    <oddHeader>&amp;C&amp;"Calibri,Tučné"&amp;11ROZPOČET&amp;R&amp;"Calibri,Obyčejné"GYREC -MODERNIZACE KOTELNY</oddHeader>
    <oddFooter>&amp;L&amp;"Calibri,Obyčejné"Vypracoval: Ing. Viktor Šulc&amp;C&amp;"Calibri,Obyčejné"&amp;P/&amp;N&amp;R&amp;"Calibri,Obyčejné"Dne: 05/2023</oddFooter>
  </headerFooter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SSZ</vt:lpstr>
      <vt:lpstr>SSZ!Názvy_tisku</vt:lpstr>
      <vt:lpstr>SSZ!Oblast_tisku</vt:lpstr>
    </vt:vector>
  </TitlesOfParts>
  <Company>TEBODIN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výměr</dc:title>
  <dc:creator>Petra Dindová</dc:creator>
  <cp:lastModifiedBy>Šulc Viktor</cp:lastModifiedBy>
  <cp:lastPrinted>2023-05-23T11:44:46Z</cp:lastPrinted>
  <dcterms:created xsi:type="dcterms:W3CDTF">2004-08-26T07:01:56Z</dcterms:created>
  <dcterms:modified xsi:type="dcterms:W3CDTF">2023-05-23T12:32:19Z</dcterms:modified>
</cp:coreProperties>
</file>